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05" windowWidth="11340" windowHeight="5685" activeTab="3"/>
  </bookViews>
  <sheets>
    <sheet name="Raw" sheetId="1" r:id="rId1"/>
    <sheet name="Sorted" sheetId="2" r:id="rId2"/>
    <sheet name="Final" sheetId="3" r:id="rId3"/>
    <sheet name="QM NEW Pg. 2" sheetId="4" r:id="rId4"/>
    <sheet name="OLD QM Pg. 2 " sheetId="5" r:id="rId5"/>
    <sheet name="Locations" sheetId="6" r:id="rId6"/>
  </sheets>
  <definedNames>
    <definedName name="_xlnm.Print_Area" localSheetId="4">'OLD QM Pg. 2 '!$A$1:$P$40</definedName>
    <definedName name="_xlnm.Print_Area" localSheetId="3">'QM NEW Pg. 2'!$A$1:$O$38</definedName>
  </definedNames>
  <calcPr fullCalcOnLoad="1"/>
</workbook>
</file>

<file path=xl/comments1.xml><?xml version="1.0" encoding="utf-8"?>
<comments xmlns="http://schemas.openxmlformats.org/spreadsheetml/2006/main">
  <authors>
    <author>Geoff Edwards</author>
  </authors>
  <commentList>
    <comment ref="I1" authorId="0">
      <text>
        <r>
          <rPr>
            <b/>
            <sz val="10"/>
            <rFont val="Arial"/>
            <family val="2"/>
          </rPr>
          <t>Instructions</t>
        </r>
        <r>
          <rPr>
            <sz val="10"/>
            <rFont val="Arial"/>
            <family val="2"/>
          </rPr>
          <t xml:space="preserve">
Run the QM Flows query in the Flows Database (ignore the QM Flows Background query). Copy and Paste the entire query result onto the </t>
        </r>
        <r>
          <rPr>
            <b/>
            <sz val="10"/>
            <rFont val="Arial"/>
            <family val="2"/>
          </rPr>
          <t xml:space="preserve">Raw </t>
        </r>
        <r>
          <rPr>
            <sz val="10"/>
            <rFont val="Arial"/>
            <family val="2"/>
          </rPr>
          <t xml:space="preserve">spreadsheet. Insert a column to the right of the Month &amp; Year column (column e). Type the formula =month(e2) into cell f2. Copy and paste this formula in all of column f.  
</t>
        </r>
        <r>
          <rPr>
            <b/>
            <sz val="10"/>
            <rFont val="Arial"/>
            <family val="2"/>
          </rPr>
          <t>Sort</t>
        </r>
        <r>
          <rPr>
            <sz val="10"/>
            <rFont val="Arial"/>
            <family val="2"/>
          </rPr>
          <t xml:space="preserve">
Sort the data by clicking anywhre in the data, clicking the Data pull-down menu and then clicking Sort. Sort the data first by Type, then by RMI and then by Month.  Copy/Paste Special (Transpose option) the Avg of FLOW </t>
        </r>
        <r>
          <rPr>
            <b/>
            <sz val="10"/>
            <rFont val="Arial"/>
            <family val="2"/>
          </rPr>
          <t>data only</t>
        </r>
        <r>
          <rPr>
            <sz val="10"/>
            <rFont val="Arial"/>
            <family val="2"/>
          </rPr>
          <t xml:space="preserve"> (column d) to the </t>
        </r>
        <r>
          <rPr>
            <b/>
            <sz val="10"/>
            <rFont val="Arial"/>
            <family val="2"/>
          </rPr>
          <t xml:space="preserve">Sorted </t>
        </r>
        <r>
          <rPr>
            <sz val="10"/>
            <rFont val="Arial"/>
            <family val="2"/>
          </rPr>
          <t xml:space="preserve">spreadsheet. The </t>
        </r>
        <r>
          <rPr>
            <b/>
            <sz val="10"/>
            <rFont val="Arial"/>
            <family val="2"/>
          </rPr>
          <t xml:space="preserve">QM Pg. 3 </t>
        </r>
        <r>
          <rPr>
            <sz val="10"/>
            <rFont val="Arial"/>
            <family val="2"/>
          </rPr>
          <t xml:space="preserve">spreadsheet should be automatically generated. </t>
        </r>
      </text>
    </comment>
  </commentList>
</comments>
</file>

<file path=xl/sharedStrings.xml><?xml version="1.0" encoding="utf-8"?>
<sst xmlns="http://schemas.openxmlformats.org/spreadsheetml/2006/main" count="786" uniqueCount="146">
  <si>
    <t>ACMETONIA LK3 U</t>
  </si>
  <si>
    <t>BEAVER FALLS PA</t>
  </si>
  <si>
    <t>BEECHMONT LEVEE</t>
  </si>
  <si>
    <t>BRADDOCK LK2 U</t>
  </si>
  <si>
    <t>CALIFORNIA, OH</t>
  </si>
  <si>
    <t>CANNELTON LWR, IN</t>
  </si>
  <si>
    <t>CINCINNATI, OHIO</t>
  </si>
  <si>
    <t>COVINGTON, KY</t>
  </si>
  <si>
    <t>DASHIELDS UPR</t>
  </si>
  <si>
    <t>EVANSVILLE, IN</t>
  </si>
  <si>
    <t>GREENUP DAM, KY</t>
  </si>
  <si>
    <t>HUNTINGTON, W.V.</t>
  </si>
  <si>
    <t>LOUISA, KY</t>
  </si>
  <si>
    <t>LUCASVILLE, OH</t>
  </si>
  <si>
    <t>MARIETTA, OH</t>
  </si>
  <si>
    <t>MARKLAND DAM, KY</t>
  </si>
  <si>
    <t>MCALPINE UPR, KY</t>
  </si>
  <si>
    <t>MELDAHL DAM, OH</t>
  </si>
  <si>
    <t>MOUNDSVILLE WV</t>
  </si>
  <si>
    <t>NEW HARMONY, IN</t>
  </si>
  <si>
    <t>PARKERSBURG, WV</t>
  </si>
  <si>
    <t>R. C. BYRD DAM</t>
  </si>
  <si>
    <t>SMITHLAND INFLOW</t>
  </si>
  <si>
    <t>SPOTSVILLE, KY</t>
  </si>
  <si>
    <t>UNIONTOWN UPR, KY</t>
  </si>
  <si>
    <t>WHEELING  WV</t>
  </si>
  <si>
    <t>WILLOW IS L&amp;D</t>
  </si>
  <si>
    <t>Mile Point</t>
  </si>
  <si>
    <t>Month</t>
  </si>
  <si>
    <t>Description</t>
  </si>
  <si>
    <t>Type</t>
  </si>
  <si>
    <t>T</t>
  </si>
  <si>
    <t>O</t>
  </si>
  <si>
    <t>Ohio River Stations</t>
  </si>
  <si>
    <t>JAN</t>
  </si>
  <si>
    <t>FEB</t>
  </si>
  <si>
    <t>MAR</t>
  </si>
  <si>
    <t>APR</t>
  </si>
  <si>
    <t>MAY</t>
  </si>
  <si>
    <t>JUN</t>
  </si>
  <si>
    <t>West View</t>
  </si>
  <si>
    <t>Pike Island</t>
  </si>
  <si>
    <t>Hannibal</t>
  </si>
  <si>
    <t>Willow Island</t>
  </si>
  <si>
    <t>Parkersburg</t>
  </si>
  <si>
    <t>Gallipolis</t>
  </si>
  <si>
    <t>Huntington</t>
  </si>
  <si>
    <t>Greenup</t>
  </si>
  <si>
    <t>Meldahl</t>
  </si>
  <si>
    <t>Cincinnati</t>
  </si>
  <si>
    <t>Anderson Ferry</t>
  </si>
  <si>
    <t>Markland</t>
  </si>
  <si>
    <t>Louisville</t>
  </si>
  <si>
    <t>Cannelton</t>
  </si>
  <si>
    <t>Evansville</t>
  </si>
  <si>
    <t>Smithland</t>
  </si>
  <si>
    <t>Tributary Stations</t>
  </si>
  <si>
    <t>Allegheny R. @ Pittsburgh</t>
  </si>
  <si>
    <t>Monongahela R. - S. Pittsburgh</t>
  </si>
  <si>
    <t>Beaver R. @ Beaver Falls</t>
  </si>
  <si>
    <t>Muskingum R. @ Marietta</t>
  </si>
  <si>
    <t>Big Sandy R. @ Louisa</t>
  </si>
  <si>
    <t>Scioto R. @ Lucasville</t>
  </si>
  <si>
    <t>Little Miami R. @ Newtown</t>
  </si>
  <si>
    <t>Licking R. @ Covington</t>
  </si>
  <si>
    <t>Green R. @ Sebree</t>
  </si>
  <si>
    <t>Wabash R. @ New Harmony</t>
  </si>
  <si>
    <t>ORSANCO FACT BOOK</t>
  </si>
  <si>
    <t>Average of Flow</t>
  </si>
  <si>
    <t>DESCRIPTION</t>
  </si>
  <si>
    <t xml:space="preserve">ACMETONIA LK3 U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</si>
  <si>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BEAVER FALLS PA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</si>
  <si>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BEECHMONT LEVEE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</si>
  <si>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BRADDOCK LK2 U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</si>
  <si>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CALIFORNIA, OH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</si>
  <si>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CANNELTON LWR, IN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</si>
  <si>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CINCINNATI, OHIO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</si>
  <si>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COVINGTON, KY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</si>
  <si>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DASHIELDS UPR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</si>
  <si>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EVANSVILLE, IN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</si>
  <si>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GREENUP DAM, KY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</si>
  <si>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HUNTINGTON, W.V.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</si>
  <si>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LOUISA, KY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</si>
  <si>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LUCASVILLE, OH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</si>
  <si>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MARIETTA, OH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</si>
  <si>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MARKLAND DAM, KY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</si>
  <si>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MCALPINE UPR, KY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</si>
  <si>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MELDAHL DAM, OH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</si>
  <si>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MOUNDSVILLE WV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</si>
  <si>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HARMONY, IN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</si>
  <si>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PARKERSBURG, WV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</si>
  <si>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R. C. BYRD DAM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</si>
  <si>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SHAWNEETOWN, ILL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</si>
  <si>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SPOTSVILLE, KY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</si>
  <si>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UNIONTOWN UPR, KY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</si>
  <si>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WHEELING  WV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</si>
  <si>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WILLOW IS L&amp;D                                                                                                                                                                                                                                                  </t>
  </si>
  <si>
    <t>Station ID</t>
  </si>
  <si>
    <t>Station Name</t>
  </si>
  <si>
    <t>RMI</t>
  </si>
  <si>
    <t>Flow Stations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</si>
  <si>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</si>
  <si>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</si>
  <si>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</si>
  <si>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</si>
  <si>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</si>
  <si>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</si>
  <si>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</si>
  <si>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</si>
  <si>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</si>
  <si>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</si>
  <si>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JUL</t>
  </si>
  <si>
    <t>AUG</t>
  </si>
  <si>
    <t>SEP</t>
  </si>
  <si>
    <t>OCT</t>
  </si>
  <si>
    <t>NOV</t>
  </si>
  <si>
    <t>DEC</t>
  </si>
  <si>
    <t>R.C. Byrd</t>
  </si>
  <si>
    <t>J.T. Meyers</t>
  </si>
  <si>
    <t>Aug</t>
  </si>
  <si>
    <t>July</t>
  </si>
  <si>
    <t>Sept</t>
  </si>
  <si>
    <t>Oct</t>
  </si>
  <si>
    <t>Nov</t>
  </si>
  <si>
    <t>Dec</t>
  </si>
  <si>
    <t>Insert Year</t>
  </si>
  <si>
    <t>Monongahela R. @ S. Pittsburgh</t>
  </si>
  <si>
    <t>Note: Itialic numbers in parenthesis indicate current monthly average flow as percentage of the 10-year monthly average flow. (ORSANCO Fact Book, 1994)</t>
  </si>
  <si>
    <t>J.T. Myers</t>
  </si>
  <si>
    <t xml:space="preserve">Monthly Average Stream Flows (CFS) </t>
  </si>
  <si>
    <t>Dashields</t>
  </si>
  <si>
    <t>Wheeling</t>
  </si>
  <si>
    <t>Moundsville</t>
  </si>
  <si>
    <t>California</t>
  </si>
  <si>
    <t>McAlpine</t>
  </si>
  <si>
    <t>Avg Of FLOW</t>
  </si>
  <si>
    <t>Month &amp; Year</t>
  </si>
  <si>
    <t># of Days/Month</t>
  </si>
  <si>
    <t>December 2003</t>
  </si>
  <si>
    <t>July 2003</t>
  </si>
  <si>
    <t>November 2003</t>
  </si>
  <si>
    <t>October 2003</t>
  </si>
  <si>
    <t>September 2003</t>
  </si>
  <si>
    <t>August 2003</t>
  </si>
  <si>
    <t xml:space="preserve">J.T. MEYERS                                                                                                                                                                                                                                                    </t>
  </si>
  <si>
    <t>Month Number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</si>
</sst>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/dd/yy"/>
    <numFmt numFmtId="166" formatCode="\(0%\)"/>
  </numFmts>
  <fonts count="1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22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22" applyFont="1" applyFill="1" applyBorder="1" applyAlignment="1">
      <alignment horizontal="left" wrapText="1"/>
      <protection/>
    </xf>
    <xf numFmtId="0" fontId="1" fillId="0" borderId="3" xfId="22" applyFont="1" applyFill="1" applyBorder="1" applyAlignment="1">
      <alignment horizontal="right" wrapText="1"/>
      <protection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0" borderId="3" xfId="21" applyFont="1" applyFill="1" applyBorder="1" applyAlignment="1">
      <alignment horizontal="right" wrapText="1"/>
      <protection/>
    </xf>
    <xf numFmtId="166" fontId="12" fillId="0" borderId="0" xfId="0" applyNumberFormat="1" applyFont="1" applyAlignment="1">
      <alignment horizontal="center"/>
    </xf>
    <xf numFmtId="0" fontId="3" fillId="0" borderId="4" xfId="0" applyFont="1" applyBorder="1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3" xfId="21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w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workbookViewId="0" topLeftCell="A149">
      <selection activeCell="D158" sqref="D158:D163"/>
    </sheetView>
  </sheetViews>
  <sheetFormatPr defaultColWidth="9.140625" defaultRowHeight="12.75"/>
  <cols>
    <col min="1" max="1" width="20.00390625" style="0" bestFit="1" customWidth="1"/>
    <col min="2" max="2" width="5.00390625" style="0" bestFit="1" customWidth="1"/>
    <col min="3" max="3" width="4.28125" style="0" bestFit="1" customWidth="1"/>
    <col min="4" max="4" width="12.421875" style="0" bestFit="1" customWidth="1"/>
    <col min="5" max="5" width="14.7109375" style="0" bestFit="1" customWidth="1"/>
    <col min="6" max="6" width="14.7109375" style="0" customWidth="1"/>
    <col min="7" max="7" width="14.7109375" style="0" bestFit="1" customWidth="1"/>
    <col min="9" max="9" width="14.421875" style="0" bestFit="1" customWidth="1"/>
  </cols>
  <sheetData>
    <row r="1" spans="1:7" ht="12.75" customHeight="1">
      <c r="A1" s="27" t="s">
        <v>69</v>
      </c>
      <c r="B1" s="27" t="s">
        <v>30</v>
      </c>
      <c r="C1" s="27" t="s">
        <v>99</v>
      </c>
      <c r="D1" s="27" t="s">
        <v>135</v>
      </c>
      <c r="E1" s="27" t="s">
        <v>136</v>
      </c>
      <c r="F1" s="27" t="s">
        <v>145</v>
      </c>
      <c r="G1" s="27" t="s">
        <v>137</v>
      </c>
    </row>
    <row r="2" spans="1:9" ht="12.75" customHeight="1">
      <c r="A2" s="28" t="s">
        <v>78</v>
      </c>
      <c r="B2" s="28" t="s">
        <v>32</v>
      </c>
      <c r="C2" s="24">
        <v>13</v>
      </c>
      <c r="D2" s="24">
        <v>32.532258064516135</v>
      </c>
      <c r="E2" s="24" t="s">
        <v>139</v>
      </c>
      <c r="F2" s="24">
        <f aca="true" t="shared" si="0" ref="F2:F66">MONTH(E2)</f>
        <v>7</v>
      </c>
      <c r="G2" s="24">
        <v>31</v>
      </c>
      <c r="I2" s="24"/>
    </row>
    <row r="3" spans="1:9" ht="12.75" customHeight="1">
      <c r="A3" s="28" t="s">
        <v>78</v>
      </c>
      <c r="B3" s="28" t="s">
        <v>32</v>
      </c>
      <c r="C3" s="24">
        <v>13</v>
      </c>
      <c r="D3" s="24">
        <v>29.1</v>
      </c>
      <c r="E3" s="24" t="s">
        <v>143</v>
      </c>
      <c r="F3" s="24">
        <f t="shared" si="0"/>
        <v>8</v>
      </c>
      <c r="G3" s="24">
        <v>31</v>
      </c>
      <c r="I3" s="24"/>
    </row>
    <row r="4" spans="1:9" ht="12.75" customHeight="1">
      <c r="A4" s="28" t="s">
        <v>78</v>
      </c>
      <c r="B4" s="28" t="s">
        <v>32</v>
      </c>
      <c r="C4" s="24">
        <v>13</v>
      </c>
      <c r="D4" s="24">
        <v>36.96666666666666</v>
      </c>
      <c r="E4" s="24" t="s">
        <v>142</v>
      </c>
      <c r="F4" s="24">
        <f t="shared" si="0"/>
        <v>9</v>
      </c>
      <c r="G4" s="24">
        <v>30</v>
      </c>
      <c r="I4" s="24"/>
    </row>
    <row r="5" spans="1:9" ht="12.75" customHeight="1">
      <c r="A5" s="28" t="s">
        <v>78</v>
      </c>
      <c r="B5" s="28" t="s">
        <v>32</v>
      </c>
      <c r="C5" s="24">
        <v>13</v>
      </c>
      <c r="D5" s="24">
        <v>30.64838709677419</v>
      </c>
      <c r="E5" s="24" t="s">
        <v>141</v>
      </c>
      <c r="F5" s="24">
        <f t="shared" si="0"/>
        <v>10</v>
      </c>
      <c r="G5" s="24">
        <v>31</v>
      </c>
      <c r="I5" s="24"/>
    </row>
    <row r="6" spans="1:9" ht="12.75" customHeight="1">
      <c r="A6" s="28" t="s">
        <v>78</v>
      </c>
      <c r="B6" s="28" t="s">
        <v>32</v>
      </c>
      <c r="C6" s="24">
        <v>13</v>
      </c>
      <c r="D6" s="24">
        <v>65.08</v>
      </c>
      <c r="E6" s="24" t="s">
        <v>140</v>
      </c>
      <c r="F6" s="24">
        <f t="shared" si="0"/>
        <v>11</v>
      </c>
      <c r="G6" s="24">
        <v>30</v>
      </c>
      <c r="I6" s="24"/>
    </row>
    <row r="7" spans="1:9" ht="12.75" customHeight="1">
      <c r="A7" s="28" t="s">
        <v>78</v>
      </c>
      <c r="B7" s="28" t="s">
        <v>32</v>
      </c>
      <c r="C7" s="24">
        <v>13</v>
      </c>
      <c r="D7" s="24">
        <v>61.65333333333332</v>
      </c>
      <c r="E7" s="24" t="s">
        <v>138</v>
      </c>
      <c r="F7" s="24">
        <f>MONTH(E7)</f>
        <v>12</v>
      </c>
      <c r="G7" s="24">
        <v>30</v>
      </c>
      <c r="I7" s="24"/>
    </row>
    <row r="8" spans="1:9" ht="12.75" customHeight="1">
      <c r="A8" s="28" t="s">
        <v>95</v>
      </c>
      <c r="B8" s="28" t="s">
        <v>32</v>
      </c>
      <c r="C8" s="24">
        <v>90</v>
      </c>
      <c r="D8" s="24">
        <v>44.70322580645163</v>
      </c>
      <c r="E8" s="24" t="s">
        <v>139</v>
      </c>
      <c r="F8" s="24">
        <f t="shared" si="0"/>
        <v>7</v>
      </c>
      <c r="G8" s="24">
        <v>31</v>
      </c>
      <c r="I8" s="24"/>
    </row>
    <row r="9" spans="1:9" ht="12.75" customHeight="1">
      <c r="A9" s="28" t="s">
        <v>95</v>
      </c>
      <c r="B9" s="28" t="s">
        <v>32</v>
      </c>
      <c r="C9" s="24">
        <v>90</v>
      </c>
      <c r="D9" s="24">
        <v>39.66129032258064</v>
      </c>
      <c r="E9" s="24" t="s">
        <v>143</v>
      </c>
      <c r="F9" s="24">
        <f t="shared" si="0"/>
        <v>8</v>
      </c>
      <c r="G9" s="24">
        <v>31</v>
      </c>
      <c r="I9" s="24"/>
    </row>
    <row r="10" spans="1:9" ht="12.75" customHeight="1">
      <c r="A10" s="28" t="s">
        <v>95</v>
      </c>
      <c r="B10" s="28" t="s">
        <v>32</v>
      </c>
      <c r="C10" s="24">
        <v>90</v>
      </c>
      <c r="D10" s="24">
        <v>47.50666666666667</v>
      </c>
      <c r="E10" s="24" t="s">
        <v>142</v>
      </c>
      <c r="F10" s="24">
        <f t="shared" si="0"/>
        <v>9</v>
      </c>
      <c r="G10" s="24">
        <v>30</v>
      </c>
      <c r="I10" s="24"/>
    </row>
    <row r="11" spans="1:9" ht="12.75" customHeight="1">
      <c r="A11" s="28" t="s">
        <v>95</v>
      </c>
      <c r="B11" s="28" t="s">
        <v>32</v>
      </c>
      <c r="C11" s="24">
        <v>90</v>
      </c>
      <c r="D11" s="24">
        <v>37.674193548387095</v>
      </c>
      <c r="E11" s="24" t="s">
        <v>141</v>
      </c>
      <c r="F11" s="24">
        <f t="shared" si="0"/>
        <v>10</v>
      </c>
      <c r="G11" s="24">
        <v>31</v>
      </c>
      <c r="I11" s="24"/>
    </row>
    <row r="12" spans="1:9" ht="12.75" customHeight="1">
      <c r="A12" s="28" t="s">
        <v>95</v>
      </c>
      <c r="B12" s="28" t="s">
        <v>32</v>
      </c>
      <c r="C12" s="24">
        <v>90</v>
      </c>
      <c r="D12" s="24">
        <v>74.85</v>
      </c>
      <c r="E12" s="24" t="s">
        <v>140</v>
      </c>
      <c r="F12" s="24">
        <f t="shared" si="0"/>
        <v>11</v>
      </c>
      <c r="G12" s="24">
        <v>30</v>
      </c>
      <c r="I12" s="24"/>
    </row>
    <row r="13" spans="1:9" ht="12.75" customHeight="1">
      <c r="A13" s="28" t="s">
        <v>95</v>
      </c>
      <c r="B13" s="28" t="s">
        <v>32</v>
      </c>
      <c r="C13" s="24">
        <v>90</v>
      </c>
      <c r="D13" s="24">
        <v>73.84333333333332</v>
      </c>
      <c r="E13" s="24" t="s">
        <v>138</v>
      </c>
      <c r="F13" s="24">
        <f t="shared" si="0"/>
        <v>12</v>
      </c>
      <c r="G13" s="24">
        <v>30</v>
      </c>
      <c r="I13" s="24"/>
    </row>
    <row r="14" spans="1:9" ht="12.75" customHeight="1">
      <c r="A14" s="28" t="s">
        <v>88</v>
      </c>
      <c r="B14" s="28" t="s">
        <v>32</v>
      </c>
      <c r="C14" s="24">
        <v>105</v>
      </c>
      <c r="D14" s="24">
        <v>44.1741935483871</v>
      </c>
      <c r="E14" s="24" t="s">
        <v>139</v>
      </c>
      <c r="F14" s="24">
        <f t="shared" si="0"/>
        <v>7</v>
      </c>
      <c r="G14" s="24">
        <v>31</v>
      </c>
      <c r="I14" s="24"/>
    </row>
    <row r="15" spans="1:9" ht="12.75" customHeight="1">
      <c r="A15" s="28" t="s">
        <v>88</v>
      </c>
      <c r="B15" s="28" t="s">
        <v>32</v>
      </c>
      <c r="C15" s="24">
        <v>105</v>
      </c>
      <c r="D15" s="24">
        <v>40.38387096774194</v>
      </c>
      <c r="E15" s="24" t="s">
        <v>143</v>
      </c>
      <c r="F15" s="24">
        <f t="shared" si="0"/>
        <v>8</v>
      </c>
      <c r="G15" s="24">
        <v>31</v>
      </c>
      <c r="I15" s="24"/>
    </row>
    <row r="16" spans="1:9" ht="12.75" customHeight="1">
      <c r="A16" s="28" t="s">
        <v>88</v>
      </c>
      <c r="B16" s="28" t="s">
        <v>32</v>
      </c>
      <c r="C16" s="24">
        <v>105</v>
      </c>
      <c r="D16" s="24">
        <v>47.65333333333335</v>
      </c>
      <c r="E16" s="24" t="s">
        <v>142</v>
      </c>
      <c r="F16" s="24">
        <f t="shared" si="0"/>
        <v>9</v>
      </c>
      <c r="G16" s="24">
        <v>30</v>
      </c>
      <c r="I16" s="24"/>
    </row>
    <row r="17" spans="1:9" ht="12.75" customHeight="1">
      <c r="A17" s="28" t="s">
        <v>88</v>
      </c>
      <c r="B17" s="28" t="s">
        <v>32</v>
      </c>
      <c r="C17" s="24">
        <v>105</v>
      </c>
      <c r="D17" s="24">
        <v>38.37419354838709</v>
      </c>
      <c r="E17" s="24" t="s">
        <v>141</v>
      </c>
      <c r="F17" s="24">
        <f t="shared" si="0"/>
        <v>10</v>
      </c>
      <c r="G17" s="24">
        <v>31</v>
      </c>
      <c r="I17" s="24"/>
    </row>
    <row r="18" spans="1:9" ht="12.75" customHeight="1">
      <c r="A18" s="28" t="s">
        <v>88</v>
      </c>
      <c r="B18" s="28" t="s">
        <v>32</v>
      </c>
      <c r="C18" s="24">
        <v>105</v>
      </c>
      <c r="D18" s="24">
        <v>74.76333333333334</v>
      </c>
      <c r="E18" s="24" t="s">
        <v>140</v>
      </c>
      <c r="F18" s="24">
        <f t="shared" si="0"/>
        <v>11</v>
      </c>
      <c r="G18" s="24">
        <v>30</v>
      </c>
      <c r="I18" s="24"/>
    </row>
    <row r="19" spans="1:9" ht="12.75" customHeight="1">
      <c r="A19" s="28" t="s">
        <v>88</v>
      </c>
      <c r="B19" s="28" t="s">
        <v>32</v>
      </c>
      <c r="C19" s="24">
        <v>105</v>
      </c>
      <c r="D19" s="24">
        <v>75.04666666666668</v>
      </c>
      <c r="E19" s="24" t="s">
        <v>138</v>
      </c>
      <c r="F19" s="24">
        <f t="shared" si="0"/>
        <v>12</v>
      </c>
      <c r="G19" s="24">
        <v>30</v>
      </c>
      <c r="I19" s="24"/>
    </row>
    <row r="20" spans="1:9" ht="12.75" customHeight="1">
      <c r="A20" s="28" t="s">
        <v>96</v>
      </c>
      <c r="B20" s="28" t="s">
        <v>32</v>
      </c>
      <c r="C20" s="24">
        <v>162</v>
      </c>
      <c r="D20" s="24">
        <v>46.2</v>
      </c>
      <c r="E20" s="24" t="s">
        <v>139</v>
      </c>
      <c r="F20" s="24">
        <f t="shared" si="0"/>
        <v>7</v>
      </c>
      <c r="G20" s="24">
        <v>31</v>
      </c>
      <c r="I20" s="24"/>
    </row>
    <row r="21" spans="1:9" ht="12.75" customHeight="1">
      <c r="A21" s="28" t="s">
        <v>96</v>
      </c>
      <c r="B21" s="28" t="s">
        <v>32</v>
      </c>
      <c r="C21" s="24">
        <v>162</v>
      </c>
      <c r="D21" s="24">
        <v>42.44838709677419</v>
      </c>
      <c r="E21" s="24" t="s">
        <v>143</v>
      </c>
      <c r="F21" s="24">
        <f t="shared" si="0"/>
        <v>8</v>
      </c>
      <c r="G21" s="24">
        <v>31</v>
      </c>
      <c r="I21" s="24"/>
    </row>
    <row r="22" spans="1:9" ht="12.75" customHeight="1">
      <c r="A22" s="28" t="s">
        <v>96</v>
      </c>
      <c r="B22" s="28" t="s">
        <v>32</v>
      </c>
      <c r="C22" s="24">
        <v>162</v>
      </c>
      <c r="D22" s="24">
        <v>50.19666666666668</v>
      </c>
      <c r="E22" s="24" t="s">
        <v>142</v>
      </c>
      <c r="F22" s="24">
        <f t="shared" si="0"/>
        <v>9</v>
      </c>
      <c r="G22" s="24">
        <v>30</v>
      </c>
      <c r="I22" s="24"/>
    </row>
    <row r="23" spans="1:9" ht="12.75" customHeight="1">
      <c r="A23" s="28" t="s">
        <v>96</v>
      </c>
      <c r="B23" s="28" t="s">
        <v>32</v>
      </c>
      <c r="C23" s="24">
        <v>162</v>
      </c>
      <c r="D23" s="24">
        <v>39.41612903225806</v>
      </c>
      <c r="E23" s="24" t="s">
        <v>141</v>
      </c>
      <c r="F23" s="24">
        <f t="shared" si="0"/>
        <v>10</v>
      </c>
      <c r="G23" s="24">
        <v>31</v>
      </c>
      <c r="I23" s="24"/>
    </row>
    <row r="24" spans="1:9" ht="12.75" customHeight="1">
      <c r="A24" s="28" t="s">
        <v>96</v>
      </c>
      <c r="B24" s="28" t="s">
        <v>32</v>
      </c>
      <c r="C24" s="24">
        <v>162</v>
      </c>
      <c r="D24" s="24">
        <v>81.28333333333333</v>
      </c>
      <c r="E24" s="24" t="s">
        <v>140</v>
      </c>
      <c r="F24" s="24">
        <f t="shared" si="0"/>
        <v>11</v>
      </c>
      <c r="G24" s="24">
        <v>30</v>
      </c>
      <c r="I24" s="24"/>
    </row>
    <row r="25" spans="1:9" ht="12.75" customHeight="1">
      <c r="A25" s="28" t="s">
        <v>96</v>
      </c>
      <c r="B25" s="28" t="s">
        <v>32</v>
      </c>
      <c r="C25" s="24">
        <v>162</v>
      </c>
      <c r="D25" s="24">
        <v>78.55</v>
      </c>
      <c r="E25" s="24" t="s">
        <v>138</v>
      </c>
      <c r="F25" s="24">
        <f t="shared" si="0"/>
        <v>12</v>
      </c>
      <c r="G25" s="24">
        <v>30</v>
      </c>
      <c r="I25" s="24"/>
    </row>
    <row r="26" spans="1:9" ht="12.75" customHeight="1">
      <c r="A26" s="28" t="s">
        <v>90</v>
      </c>
      <c r="B26" s="28" t="s">
        <v>32</v>
      </c>
      <c r="C26" s="24">
        <v>185</v>
      </c>
      <c r="D26" s="24">
        <v>58.1741935483871</v>
      </c>
      <c r="E26" s="24" t="s">
        <v>139</v>
      </c>
      <c r="F26" s="24">
        <f t="shared" si="0"/>
        <v>7</v>
      </c>
      <c r="G26" s="24">
        <v>31</v>
      </c>
      <c r="I26" s="24"/>
    </row>
    <row r="27" spans="1:9" ht="12.75" customHeight="1">
      <c r="A27" s="28" t="s">
        <v>90</v>
      </c>
      <c r="B27" s="28" t="s">
        <v>32</v>
      </c>
      <c r="C27" s="24">
        <v>185</v>
      </c>
      <c r="D27" s="24">
        <v>54.541935483870965</v>
      </c>
      <c r="E27" s="24" t="s">
        <v>143</v>
      </c>
      <c r="F27" s="24">
        <f t="shared" si="0"/>
        <v>8</v>
      </c>
      <c r="G27" s="24">
        <v>31</v>
      </c>
      <c r="I27" s="24"/>
    </row>
    <row r="28" spans="1:9" ht="12.75" customHeight="1">
      <c r="A28" s="28" t="s">
        <v>90</v>
      </c>
      <c r="B28" s="28" t="s">
        <v>32</v>
      </c>
      <c r="C28" s="24">
        <v>185</v>
      </c>
      <c r="D28" s="24">
        <v>70.44</v>
      </c>
      <c r="E28" s="24" t="s">
        <v>142</v>
      </c>
      <c r="F28" s="24">
        <f t="shared" si="0"/>
        <v>9</v>
      </c>
      <c r="G28" s="24">
        <v>30</v>
      </c>
      <c r="I28" s="24"/>
    </row>
    <row r="29" spans="1:9" ht="12.75" customHeight="1">
      <c r="A29" s="28" t="s">
        <v>90</v>
      </c>
      <c r="B29" s="28" t="s">
        <v>32</v>
      </c>
      <c r="C29" s="24">
        <v>185</v>
      </c>
      <c r="D29" s="24">
        <v>49.964516129032255</v>
      </c>
      <c r="E29" s="24" t="s">
        <v>141</v>
      </c>
      <c r="F29" s="24">
        <f t="shared" si="0"/>
        <v>10</v>
      </c>
      <c r="G29" s="24">
        <v>31</v>
      </c>
      <c r="I29" s="24"/>
    </row>
    <row r="30" spans="1:9" ht="12.75" customHeight="1">
      <c r="A30" s="28" t="s">
        <v>90</v>
      </c>
      <c r="B30" s="28" t="s">
        <v>32</v>
      </c>
      <c r="C30" s="24">
        <v>185</v>
      </c>
      <c r="D30" s="24">
        <v>102.89</v>
      </c>
      <c r="E30" s="24" t="s">
        <v>140</v>
      </c>
      <c r="F30" s="24">
        <f t="shared" si="0"/>
        <v>11</v>
      </c>
      <c r="G30" s="24">
        <v>30</v>
      </c>
      <c r="I30" s="24"/>
    </row>
    <row r="31" spans="1:9" ht="12.75" customHeight="1">
      <c r="A31" s="28" t="s">
        <v>90</v>
      </c>
      <c r="B31" s="28" t="s">
        <v>32</v>
      </c>
      <c r="C31" s="24">
        <v>185</v>
      </c>
      <c r="D31" s="24">
        <v>101.98</v>
      </c>
      <c r="E31" s="24" t="s">
        <v>138</v>
      </c>
      <c r="F31" s="24">
        <f t="shared" si="0"/>
        <v>12</v>
      </c>
      <c r="G31" s="24">
        <v>30</v>
      </c>
      <c r="I31" s="24"/>
    </row>
    <row r="32" spans="1:9" ht="12.75" customHeight="1">
      <c r="A32" s="28" t="s">
        <v>91</v>
      </c>
      <c r="B32" s="28" t="s">
        <v>32</v>
      </c>
      <c r="C32" s="24">
        <v>279</v>
      </c>
      <c r="D32" s="24">
        <v>80.43870967741935</v>
      </c>
      <c r="E32" s="24" t="s">
        <v>139</v>
      </c>
      <c r="F32" s="24">
        <f t="shared" si="0"/>
        <v>7</v>
      </c>
      <c r="G32" s="24">
        <v>31</v>
      </c>
      <c r="I32" s="24"/>
    </row>
    <row r="33" spans="1:9" ht="12.75" customHeight="1">
      <c r="A33" s="28" t="s">
        <v>91</v>
      </c>
      <c r="B33" s="28" t="s">
        <v>32</v>
      </c>
      <c r="C33" s="24">
        <v>279</v>
      </c>
      <c r="D33" s="24">
        <v>75.57096774193548</v>
      </c>
      <c r="E33" s="24" t="s">
        <v>143</v>
      </c>
      <c r="F33" s="24">
        <f t="shared" si="0"/>
        <v>8</v>
      </c>
      <c r="G33" s="24">
        <v>31</v>
      </c>
      <c r="I33" s="24"/>
    </row>
    <row r="34" spans="1:9" ht="12.75" customHeight="1">
      <c r="A34" s="28" t="s">
        <v>91</v>
      </c>
      <c r="B34" s="28" t="s">
        <v>32</v>
      </c>
      <c r="C34" s="24">
        <v>279</v>
      </c>
      <c r="D34" s="24">
        <v>97.01333333333332</v>
      </c>
      <c r="E34" s="24" t="s">
        <v>142</v>
      </c>
      <c r="F34" s="24">
        <f t="shared" si="0"/>
        <v>9</v>
      </c>
      <c r="G34" s="24">
        <v>30</v>
      </c>
      <c r="I34" s="24"/>
    </row>
    <row r="35" spans="1:9" ht="12.75" customHeight="1">
      <c r="A35" s="28" t="s">
        <v>91</v>
      </c>
      <c r="B35" s="28" t="s">
        <v>32</v>
      </c>
      <c r="C35" s="24">
        <v>279</v>
      </c>
      <c r="D35" s="24">
        <v>67.09354838709677</v>
      </c>
      <c r="E35" s="24" t="s">
        <v>141</v>
      </c>
      <c r="F35" s="24">
        <f t="shared" si="0"/>
        <v>10</v>
      </c>
      <c r="G35" s="24">
        <v>31</v>
      </c>
      <c r="I35" s="24"/>
    </row>
    <row r="36" spans="1:9" ht="12.75" customHeight="1">
      <c r="A36" s="28" t="s">
        <v>91</v>
      </c>
      <c r="B36" s="28" t="s">
        <v>32</v>
      </c>
      <c r="C36" s="24">
        <v>279</v>
      </c>
      <c r="D36" s="24">
        <v>167.4633333333333</v>
      </c>
      <c r="E36" s="24" t="s">
        <v>140</v>
      </c>
      <c r="F36" s="24">
        <f t="shared" si="0"/>
        <v>11</v>
      </c>
      <c r="G36" s="24">
        <v>30</v>
      </c>
      <c r="I36" s="24"/>
    </row>
    <row r="37" spans="1:9" ht="12.75" customHeight="1">
      <c r="A37" s="28" t="s">
        <v>91</v>
      </c>
      <c r="B37" s="28" t="s">
        <v>32</v>
      </c>
      <c r="C37" s="24">
        <v>279</v>
      </c>
      <c r="D37" s="24">
        <v>142.15666666666667</v>
      </c>
      <c r="E37" s="24" t="s">
        <v>138</v>
      </c>
      <c r="F37" s="24">
        <f t="shared" si="0"/>
        <v>12</v>
      </c>
      <c r="G37" s="24">
        <v>30</v>
      </c>
      <c r="I37" s="24"/>
    </row>
    <row r="38" spans="1:9" ht="12.75" customHeight="1">
      <c r="A38" s="28" t="s">
        <v>81</v>
      </c>
      <c r="B38" s="28" t="s">
        <v>32</v>
      </c>
      <c r="C38" s="24">
        <v>312</v>
      </c>
      <c r="D38" s="24">
        <v>82.33870967741937</v>
      </c>
      <c r="E38" s="24" t="s">
        <v>139</v>
      </c>
      <c r="F38" s="24">
        <f t="shared" si="0"/>
        <v>7</v>
      </c>
      <c r="G38" s="24">
        <v>31</v>
      </c>
      <c r="I38" s="24"/>
    </row>
    <row r="39" spans="1:9" ht="12.75" customHeight="1">
      <c r="A39" s="28" t="s">
        <v>81</v>
      </c>
      <c r="B39" s="28" t="s">
        <v>32</v>
      </c>
      <c r="C39" s="24">
        <v>312</v>
      </c>
      <c r="D39" s="24">
        <v>78.11935483870967</v>
      </c>
      <c r="E39" s="24" t="s">
        <v>143</v>
      </c>
      <c r="F39" s="24">
        <f t="shared" si="0"/>
        <v>8</v>
      </c>
      <c r="G39" s="24">
        <v>31</v>
      </c>
      <c r="I39" s="24"/>
    </row>
    <row r="40" spans="1:9" ht="12.75" customHeight="1">
      <c r="A40" s="28" t="s">
        <v>81</v>
      </c>
      <c r="B40" s="28" t="s">
        <v>32</v>
      </c>
      <c r="C40" s="24">
        <v>312</v>
      </c>
      <c r="D40" s="24">
        <v>98.49333333333334</v>
      </c>
      <c r="E40" s="24" t="s">
        <v>142</v>
      </c>
      <c r="F40" s="24">
        <f t="shared" si="0"/>
        <v>9</v>
      </c>
      <c r="G40" s="24">
        <v>30</v>
      </c>
      <c r="I40" s="24"/>
    </row>
    <row r="41" spans="1:9" ht="12.75" customHeight="1">
      <c r="A41" s="28" t="s">
        <v>81</v>
      </c>
      <c r="B41" s="28" t="s">
        <v>32</v>
      </c>
      <c r="C41" s="24">
        <v>312</v>
      </c>
      <c r="D41" s="24">
        <v>68.20645161290321</v>
      </c>
      <c r="E41" s="24" t="s">
        <v>141</v>
      </c>
      <c r="F41" s="24">
        <f t="shared" si="0"/>
        <v>10</v>
      </c>
      <c r="G41" s="24">
        <v>31</v>
      </c>
      <c r="I41" s="24"/>
    </row>
    <row r="42" spans="1:9" ht="12.75" customHeight="1">
      <c r="A42" s="28" t="s">
        <v>81</v>
      </c>
      <c r="B42" s="28" t="s">
        <v>32</v>
      </c>
      <c r="C42" s="24">
        <v>312</v>
      </c>
      <c r="D42" s="24">
        <v>174.63</v>
      </c>
      <c r="E42" s="24" t="s">
        <v>140</v>
      </c>
      <c r="F42" s="24">
        <f t="shared" si="0"/>
        <v>11</v>
      </c>
      <c r="G42" s="24">
        <v>30</v>
      </c>
      <c r="I42" s="24"/>
    </row>
    <row r="43" spans="1:9" ht="12.75" customHeight="1">
      <c r="A43" s="28" t="s">
        <v>81</v>
      </c>
      <c r="B43" s="28" t="s">
        <v>32</v>
      </c>
      <c r="C43" s="24">
        <v>312</v>
      </c>
      <c r="D43" s="24">
        <v>148.67333333333335</v>
      </c>
      <c r="E43" s="24" t="s">
        <v>138</v>
      </c>
      <c r="F43" s="24">
        <f t="shared" si="0"/>
        <v>12</v>
      </c>
      <c r="G43" s="24">
        <v>30</v>
      </c>
      <c r="I43" s="24"/>
    </row>
    <row r="44" spans="1:9" ht="12.75" customHeight="1">
      <c r="A44" s="28" t="s">
        <v>80</v>
      </c>
      <c r="B44" s="28" t="s">
        <v>32</v>
      </c>
      <c r="C44" s="24">
        <v>341</v>
      </c>
      <c r="D44" s="24">
        <v>88.47419354838713</v>
      </c>
      <c r="E44" s="24" t="s">
        <v>139</v>
      </c>
      <c r="F44" s="24">
        <f t="shared" si="0"/>
        <v>7</v>
      </c>
      <c r="G44" s="24">
        <v>31</v>
      </c>
      <c r="I44" s="24"/>
    </row>
    <row r="45" spans="1:9" ht="12.75" customHeight="1">
      <c r="A45" s="28" t="s">
        <v>80</v>
      </c>
      <c r="B45" s="28" t="s">
        <v>32</v>
      </c>
      <c r="C45" s="24">
        <v>341</v>
      </c>
      <c r="D45" s="24">
        <v>83.28709677419354</v>
      </c>
      <c r="E45" s="24" t="s">
        <v>143</v>
      </c>
      <c r="F45" s="24">
        <f t="shared" si="0"/>
        <v>8</v>
      </c>
      <c r="G45" s="24">
        <v>31</v>
      </c>
      <c r="I45" s="24"/>
    </row>
    <row r="46" spans="1:9" ht="12.75" customHeight="1">
      <c r="A46" s="28" t="s">
        <v>80</v>
      </c>
      <c r="B46" s="28" t="s">
        <v>32</v>
      </c>
      <c r="C46" s="24">
        <v>341</v>
      </c>
      <c r="D46" s="24">
        <v>131.93333333333334</v>
      </c>
      <c r="E46" s="24" t="s">
        <v>142</v>
      </c>
      <c r="F46" s="24">
        <f t="shared" si="0"/>
        <v>9</v>
      </c>
      <c r="G46" s="24">
        <v>30</v>
      </c>
      <c r="I46" s="24"/>
    </row>
    <row r="47" spans="1:9" ht="12.75" customHeight="1">
      <c r="A47" s="28" t="s">
        <v>80</v>
      </c>
      <c r="B47" s="28" t="s">
        <v>32</v>
      </c>
      <c r="C47" s="24">
        <v>341</v>
      </c>
      <c r="D47" s="24">
        <v>70.36129032258066</v>
      </c>
      <c r="E47" s="24" t="s">
        <v>141</v>
      </c>
      <c r="F47" s="24">
        <f t="shared" si="0"/>
        <v>10</v>
      </c>
      <c r="G47" s="24">
        <v>31</v>
      </c>
      <c r="I47" s="24"/>
    </row>
    <row r="48" spans="1:9" ht="12.75" customHeight="1">
      <c r="A48" s="28" t="s">
        <v>80</v>
      </c>
      <c r="B48" s="28" t="s">
        <v>32</v>
      </c>
      <c r="C48" s="24">
        <v>341</v>
      </c>
      <c r="D48" s="24">
        <v>183.13</v>
      </c>
      <c r="E48" s="24" t="s">
        <v>140</v>
      </c>
      <c r="F48" s="24">
        <f t="shared" si="0"/>
        <v>11</v>
      </c>
      <c r="G48" s="24">
        <v>30</v>
      </c>
      <c r="I48" s="24"/>
    </row>
    <row r="49" spans="1:9" ht="12.75" customHeight="1">
      <c r="A49" s="28" t="s">
        <v>80</v>
      </c>
      <c r="B49" s="28" t="s">
        <v>32</v>
      </c>
      <c r="C49" s="24">
        <v>341</v>
      </c>
      <c r="D49" s="24">
        <v>160.34666666666664</v>
      </c>
      <c r="E49" s="24" t="s">
        <v>138</v>
      </c>
      <c r="F49" s="24">
        <f t="shared" si="0"/>
        <v>12</v>
      </c>
      <c r="G49" s="24">
        <v>30</v>
      </c>
      <c r="I49" s="24"/>
    </row>
    <row r="50" spans="1:9" ht="12.75" customHeight="1">
      <c r="A50" s="28" t="s">
        <v>87</v>
      </c>
      <c r="B50" s="28" t="s">
        <v>32</v>
      </c>
      <c r="C50" s="24">
        <v>436</v>
      </c>
      <c r="D50" s="24">
        <v>97.24838709677417</v>
      </c>
      <c r="E50" s="24" t="s">
        <v>139</v>
      </c>
      <c r="F50" s="24">
        <f t="shared" si="0"/>
        <v>7</v>
      </c>
      <c r="G50" s="24">
        <v>31</v>
      </c>
      <c r="I50" s="24"/>
    </row>
    <row r="51" spans="1:9" ht="12.75" customHeight="1">
      <c r="A51" s="28" t="s">
        <v>87</v>
      </c>
      <c r="B51" s="28" t="s">
        <v>32</v>
      </c>
      <c r="C51" s="24">
        <v>436</v>
      </c>
      <c r="D51" s="24">
        <v>90.28064516129032</v>
      </c>
      <c r="E51" s="24" t="s">
        <v>143</v>
      </c>
      <c r="F51" s="24">
        <f t="shared" si="0"/>
        <v>8</v>
      </c>
      <c r="G51" s="24">
        <v>31</v>
      </c>
      <c r="I51" s="24"/>
    </row>
    <row r="52" spans="1:9" ht="12.75" customHeight="1">
      <c r="A52" s="28" t="s">
        <v>87</v>
      </c>
      <c r="B52" s="28" t="s">
        <v>32</v>
      </c>
      <c r="C52" s="24">
        <v>436</v>
      </c>
      <c r="D52" s="24">
        <v>114.72</v>
      </c>
      <c r="E52" s="24" t="s">
        <v>142</v>
      </c>
      <c r="F52" s="24">
        <f t="shared" si="0"/>
        <v>9</v>
      </c>
      <c r="G52" s="24">
        <v>30</v>
      </c>
      <c r="I52" s="24"/>
    </row>
    <row r="53" spans="1:9" ht="12.75" customHeight="1">
      <c r="A53" s="28" t="s">
        <v>87</v>
      </c>
      <c r="B53" s="28" t="s">
        <v>32</v>
      </c>
      <c r="C53" s="24">
        <v>436</v>
      </c>
      <c r="D53" s="24">
        <v>75.48387096774194</v>
      </c>
      <c r="E53" s="24" t="s">
        <v>141</v>
      </c>
      <c r="F53" s="24">
        <f t="shared" si="0"/>
        <v>10</v>
      </c>
      <c r="G53" s="24">
        <v>31</v>
      </c>
      <c r="I53" s="24"/>
    </row>
    <row r="54" spans="1:9" ht="12.75" customHeight="1">
      <c r="A54" s="28" t="s">
        <v>87</v>
      </c>
      <c r="B54" s="28" t="s">
        <v>32</v>
      </c>
      <c r="C54" s="24">
        <v>436</v>
      </c>
      <c r="D54" s="24">
        <v>190.52666666666667</v>
      </c>
      <c r="E54" s="24" t="s">
        <v>140</v>
      </c>
      <c r="F54" s="24">
        <f t="shared" si="0"/>
        <v>11</v>
      </c>
      <c r="G54" s="24">
        <v>30</v>
      </c>
      <c r="I54" s="24"/>
    </row>
    <row r="55" spans="1:9" ht="12.75" customHeight="1">
      <c r="A55" s="28" t="s">
        <v>87</v>
      </c>
      <c r="B55" s="28" t="s">
        <v>32</v>
      </c>
      <c r="C55" s="24">
        <v>436</v>
      </c>
      <c r="D55" s="24">
        <v>177.26</v>
      </c>
      <c r="E55" s="24" t="s">
        <v>138</v>
      </c>
      <c r="F55" s="24">
        <f t="shared" si="0"/>
        <v>12</v>
      </c>
      <c r="G55" s="24">
        <v>30</v>
      </c>
      <c r="I55" s="24"/>
    </row>
    <row r="56" spans="1:9" ht="12.75" customHeight="1">
      <c r="A56" s="28" t="s">
        <v>74</v>
      </c>
      <c r="B56" s="28" t="s">
        <v>32</v>
      </c>
      <c r="C56" s="24">
        <v>462</v>
      </c>
      <c r="D56" s="24">
        <v>97.56774193548388</v>
      </c>
      <c r="E56" s="24" t="s">
        <v>139</v>
      </c>
      <c r="F56" s="24">
        <f t="shared" si="0"/>
        <v>7</v>
      </c>
      <c r="G56" s="24">
        <v>31</v>
      </c>
      <c r="I56" s="24"/>
    </row>
    <row r="57" spans="1:9" ht="12.75" customHeight="1">
      <c r="A57" s="28" t="s">
        <v>74</v>
      </c>
      <c r="B57" s="28" t="s">
        <v>32</v>
      </c>
      <c r="C57" s="24">
        <v>462</v>
      </c>
      <c r="D57" s="24">
        <v>90.76129032258065</v>
      </c>
      <c r="E57" s="24" t="s">
        <v>143</v>
      </c>
      <c r="F57" s="24">
        <f t="shared" si="0"/>
        <v>8</v>
      </c>
      <c r="G57" s="24">
        <v>31</v>
      </c>
      <c r="I57" s="24"/>
    </row>
    <row r="58" spans="1:9" ht="12.75" customHeight="1">
      <c r="A58" s="28" t="s">
        <v>74</v>
      </c>
      <c r="B58" s="28" t="s">
        <v>32</v>
      </c>
      <c r="C58" s="24">
        <v>462</v>
      </c>
      <c r="D58" s="24">
        <v>115.32</v>
      </c>
      <c r="E58" s="24" t="s">
        <v>142</v>
      </c>
      <c r="F58" s="24">
        <f t="shared" si="0"/>
        <v>9</v>
      </c>
      <c r="G58" s="24">
        <v>30</v>
      </c>
      <c r="I58" s="24"/>
    </row>
    <row r="59" spans="1:9" ht="12.75" customHeight="1">
      <c r="A59" s="28" t="s">
        <v>74</v>
      </c>
      <c r="B59" s="28" t="s">
        <v>32</v>
      </c>
      <c r="C59" s="24">
        <v>462</v>
      </c>
      <c r="D59" s="24">
        <v>75.53225806451611</v>
      </c>
      <c r="E59" s="24" t="s">
        <v>141</v>
      </c>
      <c r="F59" s="24">
        <f t="shared" si="0"/>
        <v>10</v>
      </c>
      <c r="G59" s="24">
        <v>31</v>
      </c>
      <c r="I59" s="24"/>
    </row>
    <row r="60" spans="1:9" ht="12.75" customHeight="1">
      <c r="A60" s="28" t="s">
        <v>74</v>
      </c>
      <c r="B60" s="28" t="s">
        <v>32</v>
      </c>
      <c r="C60" s="24">
        <v>462</v>
      </c>
      <c r="D60" s="24">
        <v>190.9</v>
      </c>
      <c r="E60" s="24" t="s">
        <v>140</v>
      </c>
      <c r="F60" s="24">
        <f t="shared" si="0"/>
        <v>11</v>
      </c>
      <c r="G60" s="24">
        <v>30</v>
      </c>
      <c r="I60" s="24"/>
    </row>
    <row r="61" spans="1:9" ht="12.75" customHeight="1">
      <c r="A61" s="28" t="s">
        <v>74</v>
      </c>
      <c r="B61" s="28" t="s">
        <v>32</v>
      </c>
      <c r="C61" s="24">
        <v>462</v>
      </c>
      <c r="D61" s="24">
        <v>177.77</v>
      </c>
      <c r="E61" s="24" t="s">
        <v>138</v>
      </c>
      <c r="F61" s="24">
        <f t="shared" si="0"/>
        <v>12</v>
      </c>
      <c r="G61" s="24">
        <v>30</v>
      </c>
      <c r="I61" s="24"/>
    </row>
    <row r="62" spans="1:9" ht="12.75" customHeight="1">
      <c r="A62" s="28" t="s">
        <v>76</v>
      </c>
      <c r="B62" s="28" t="s">
        <v>32</v>
      </c>
      <c r="C62" s="24">
        <v>471</v>
      </c>
      <c r="D62" s="24">
        <v>100.39354838709679</v>
      </c>
      <c r="E62" s="24" t="s">
        <v>139</v>
      </c>
      <c r="F62" s="24">
        <f t="shared" si="0"/>
        <v>7</v>
      </c>
      <c r="G62" s="24">
        <v>31</v>
      </c>
      <c r="I62" s="24"/>
    </row>
    <row r="63" spans="1:9" ht="12.75" customHeight="1">
      <c r="A63" s="28" t="s">
        <v>76</v>
      </c>
      <c r="B63" s="28" t="s">
        <v>32</v>
      </c>
      <c r="C63" s="24">
        <v>471</v>
      </c>
      <c r="D63" s="24">
        <v>93.43225806451613</v>
      </c>
      <c r="E63" s="24" t="s">
        <v>143</v>
      </c>
      <c r="F63" s="24">
        <f t="shared" si="0"/>
        <v>8</v>
      </c>
      <c r="G63" s="24">
        <v>31</v>
      </c>
      <c r="I63" s="24"/>
    </row>
    <row r="64" spans="1:9" ht="12.75" customHeight="1">
      <c r="A64" s="28" t="s">
        <v>76</v>
      </c>
      <c r="B64" s="28" t="s">
        <v>32</v>
      </c>
      <c r="C64" s="24">
        <v>471</v>
      </c>
      <c r="D64" s="24">
        <v>119.75666666666667</v>
      </c>
      <c r="E64" s="24" t="s">
        <v>142</v>
      </c>
      <c r="F64" s="24">
        <f t="shared" si="0"/>
        <v>9</v>
      </c>
      <c r="G64" s="24">
        <v>30</v>
      </c>
      <c r="I64" s="24"/>
    </row>
    <row r="65" spans="1:9" ht="12.75" customHeight="1">
      <c r="A65" s="28" t="s">
        <v>76</v>
      </c>
      <c r="B65" s="28" t="s">
        <v>32</v>
      </c>
      <c r="C65" s="24">
        <v>471</v>
      </c>
      <c r="D65" s="24">
        <v>76.40967741935485</v>
      </c>
      <c r="E65" s="24" t="s">
        <v>141</v>
      </c>
      <c r="F65" s="24">
        <f t="shared" si="0"/>
        <v>10</v>
      </c>
      <c r="G65" s="24">
        <v>31</v>
      </c>
      <c r="I65" s="24"/>
    </row>
    <row r="66" spans="1:9" ht="12.75" customHeight="1">
      <c r="A66" s="28" t="s">
        <v>76</v>
      </c>
      <c r="B66" s="28" t="s">
        <v>32</v>
      </c>
      <c r="C66" s="24">
        <v>471</v>
      </c>
      <c r="D66" s="24">
        <v>197.5366666666667</v>
      </c>
      <c r="E66" s="24" t="s">
        <v>140</v>
      </c>
      <c r="F66" s="24">
        <f t="shared" si="0"/>
        <v>11</v>
      </c>
      <c r="G66" s="24">
        <v>30</v>
      </c>
      <c r="I66" s="24"/>
    </row>
    <row r="67" spans="1:9" ht="12.75" customHeight="1">
      <c r="A67" s="28" t="s">
        <v>76</v>
      </c>
      <c r="B67" s="28" t="s">
        <v>32</v>
      </c>
      <c r="C67" s="24">
        <v>471</v>
      </c>
      <c r="D67" s="24">
        <v>188.37</v>
      </c>
      <c r="E67" s="24" t="s">
        <v>138</v>
      </c>
      <c r="F67" s="24">
        <f aca="true" t="shared" si="1" ref="F67:F98">MONTH(E67)</f>
        <v>12</v>
      </c>
      <c r="G67" s="24">
        <v>30</v>
      </c>
      <c r="I67" s="24"/>
    </row>
    <row r="68" spans="1:9" ht="12.75" customHeight="1">
      <c r="A68" s="28" t="s">
        <v>85</v>
      </c>
      <c r="B68" s="28" t="s">
        <v>32</v>
      </c>
      <c r="C68" s="24">
        <v>532</v>
      </c>
      <c r="D68" s="24">
        <v>113.01935483870969</v>
      </c>
      <c r="E68" s="24" t="s">
        <v>139</v>
      </c>
      <c r="F68" s="24">
        <f t="shared" si="1"/>
        <v>7</v>
      </c>
      <c r="G68" s="24">
        <v>31</v>
      </c>
      <c r="I68" s="24"/>
    </row>
    <row r="69" spans="1:9" ht="12.75" customHeight="1">
      <c r="A69" s="28" t="s">
        <v>85</v>
      </c>
      <c r="B69" s="28" t="s">
        <v>32</v>
      </c>
      <c r="C69" s="24">
        <v>532</v>
      </c>
      <c r="D69" s="24">
        <v>98.68709677419355</v>
      </c>
      <c r="E69" s="24" t="s">
        <v>143</v>
      </c>
      <c r="F69" s="24">
        <f t="shared" si="1"/>
        <v>8</v>
      </c>
      <c r="G69" s="24">
        <v>31</v>
      </c>
      <c r="I69" s="24"/>
    </row>
    <row r="70" spans="1:9" ht="12.75" customHeight="1">
      <c r="A70" s="28" t="s">
        <v>85</v>
      </c>
      <c r="B70" s="28" t="s">
        <v>32</v>
      </c>
      <c r="C70" s="24">
        <v>532</v>
      </c>
      <c r="D70" s="24">
        <v>129.60666666666665</v>
      </c>
      <c r="E70" s="24" t="s">
        <v>142</v>
      </c>
      <c r="F70" s="24">
        <f t="shared" si="1"/>
        <v>9</v>
      </c>
      <c r="G70" s="24">
        <v>30</v>
      </c>
      <c r="I70" s="24"/>
    </row>
    <row r="71" spans="1:9" ht="12.75" customHeight="1">
      <c r="A71" s="28" t="s">
        <v>85</v>
      </c>
      <c r="B71" s="28" t="s">
        <v>32</v>
      </c>
      <c r="C71" s="24">
        <v>532</v>
      </c>
      <c r="D71" s="24">
        <v>81.59032258064518</v>
      </c>
      <c r="E71" s="24" t="s">
        <v>141</v>
      </c>
      <c r="F71" s="24">
        <f t="shared" si="1"/>
        <v>10</v>
      </c>
      <c r="G71" s="24">
        <v>31</v>
      </c>
      <c r="I71" s="24"/>
    </row>
    <row r="72" spans="1:9" ht="12.75" customHeight="1">
      <c r="A72" s="28" t="s">
        <v>85</v>
      </c>
      <c r="B72" s="28" t="s">
        <v>32</v>
      </c>
      <c r="C72" s="24">
        <v>532</v>
      </c>
      <c r="D72" s="24">
        <v>205.92333333333335</v>
      </c>
      <c r="E72" s="24" t="s">
        <v>140</v>
      </c>
      <c r="F72" s="24">
        <f t="shared" si="1"/>
        <v>11</v>
      </c>
      <c r="G72" s="24">
        <v>30</v>
      </c>
      <c r="I72" s="24"/>
    </row>
    <row r="73" spans="1:9" ht="12.75" customHeight="1">
      <c r="A73" s="28" t="s">
        <v>85</v>
      </c>
      <c r="B73" s="28" t="s">
        <v>32</v>
      </c>
      <c r="C73" s="24">
        <v>532</v>
      </c>
      <c r="D73" s="24">
        <v>199.32666666666668</v>
      </c>
      <c r="E73" s="24" t="s">
        <v>138</v>
      </c>
      <c r="F73" s="24">
        <f t="shared" si="1"/>
        <v>12</v>
      </c>
      <c r="G73" s="24">
        <v>30</v>
      </c>
      <c r="I73" s="24"/>
    </row>
    <row r="74" spans="1:9" ht="12.75" customHeight="1">
      <c r="A74" s="28" t="s">
        <v>86</v>
      </c>
      <c r="B74" s="28" t="s">
        <v>32</v>
      </c>
      <c r="C74" s="24">
        <v>607</v>
      </c>
      <c r="D74" s="24">
        <v>117.99032258064516</v>
      </c>
      <c r="E74" s="24" t="s">
        <v>139</v>
      </c>
      <c r="F74" s="24">
        <f t="shared" si="1"/>
        <v>7</v>
      </c>
      <c r="G74" s="24">
        <v>31</v>
      </c>
      <c r="I74" s="24"/>
    </row>
    <row r="75" spans="1:9" ht="12.75" customHeight="1">
      <c r="A75" s="28" t="s">
        <v>86</v>
      </c>
      <c r="B75" s="28" t="s">
        <v>32</v>
      </c>
      <c r="C75" s="24">
        <v>607</v>
      </c>
      <c r="D75" s="24">
        <v>109.55483870967741</v>
      </c>
      <c r="E75" s="24" t="s">
        <v>143</v>
      </c>
      <c r="F75" s="24">
        <f t="shared" si="1"/>
        <v>8</v>
      </c>
      <c r="G75" s="24">
        <v>31</v>
      </c>
      <c r="I75" s="24"/>
    </row>
    <row r="76" spans="1:9" ht="12.75" customHeight="1">
      <c r="A76" s="28" t="s">
        <v>86</v>
      </c>
      <c r="B76" s="28" t="s">
        <v>32</v>
      </c>
      <c r="C76" s="24">
        <v>607</v>
      </c>
      <c r="D76" s="24">
        <v>141.93</v>
      </c>
      <c r="E76" s="24" t="s">
        <v>142</v>
      </c>
      <c r="F76" s="24">
        <f t="shared" si="1"/>
        <v>9</v>
      </c>
      <c r="G76" s="24">
        <v>30</v>
      </c>
      <c r="I76" s="24"/>
    </row>
    <row r="77" spans="1:9" ht="12.75" customHeight="1">
      <c r="A77" s="28" t="s">
        <v>86</v>
      </c>
      <c r="B77" s="28" t="s">
        <v>32</v>
      </c>
      <c r="C77" s="24">
        <v>607</v>
      </c>
      <c r="D77" s="24">
        <v>85.8451612903226</v>
      </c>
      <c r="E77" s="24" t="s">
        <v>141</v>
      </c>
      <c r="F77" s="24">
        <f t="shared" si="1"/>
        <v>10</v>
      </c>
      <c r="G77" s="24">
        <v>31</v>
      </c>
      <c r="I77" s="24"/>
    </row>
    <row r="78" spans="1:9" ht="12.75" customHeight="1">
      <c r="A78" s="28" t="s">
        <v>86</v>
      </c>
      <c r="B78" s="28" t="s">
        <v>32</v>
      </c>
      <c r="C78" s="24">
        <v>607</v>
      </c>
      <c r="D78" s="24">
        <v>216.41</v>
      </c>
      <c r="E78" s="24" t="s">
        <v>140</v>
      </c>
      <c r="F78" s="24">
        <f t="shared" si="1"/>
        <v>11</v>
      </c>
      <c r="G78" s="24">
        <v>30</v>
      </c>
      <c r="I78" s="24"/>
    </row>
    <row r="79" spans="1:9" ht="12.75" customHeight="1">
      <c r="A79" s="28" t="s">
        <v>86</v>
      </c>
      <c r="B79" s="28" t="s">
        <v>32</v>
      </c>
      <c r="C79" s="24">
        <v>607</v>
      </c>
      <c r="D79" s="24">
        <v>220.90666666666667</v>
      </c>
      <c r="E79" s="24" t="s">
        <v>138</v>
      </c>
      <c r="F79" s="24">
        <f t="shared" si="1"/>
        <v>12</v>
      </c>
      <c r="G79" s="24">
        <v>30</v>
      </c>
      <c r="I79" s="24"/>
    </row>
    <row r="80" spans="1:9" ht="12.75" customHeight="1">
      <c r="A80" s="28" t="s">
        <v>75</v>
      </c>
      <c r="B80" s="28" t="s">
        <v>32</v>
      </c>
      <c r="C80" s="24">
        <v>721</v>
      </c>
      <c r="D80" s="24">
        <v>118.46129032258064</v>
      </c>
      <c r="E80" s="24" t="s">
        <v>139</v>
      </c>
      <c r="F80" s="24">
        <f t="shared" si="1"/>
        <v>7</v>
      </c>
      <c r="G80" s="24">
        <v>31</v>
      </c>
      <c r="I80" s="24"/>
    </row>
    <row r="81" spans="1:9" ht="12.75" customHeight="1">
      <c r="A81" s="28" t="s">
        <v>75</v>
      </c>
      <c r="B81" s="28" t="s">
        <v>32</v>
      </c>
      <c r="C81" s="24">
        <v>721</v>
      </c>
      <c r="D81" s="24">
        <v>111.40967741935485</v>
      </c>
      <c r="E81" s="24" t="s">
        <v>143</v>
      </c>
      <c r="F81" s="24">
        <f t="shared" si="1"/>
        <v>8</v>
      </c>
      <c r="G81" s="24">
        <v>31</v>
      </c>
      <c r="I81" s="24"/>
    </row>
    <row r="82" spans="1:9" ht="12.75" customHeight="1">
      <c r="A82" s="28" t="s">
        <v>75</v>
      </c>
      <c r="B82" s="28" t="s">
        <v>32</v>
      </c>
      <c r="C82" s="24">
        <v>721</v>
      </c>
      <c r="D82" s="24">
        <v>145.0366666666667</v>
      </c>
      <c r="E82" s="24" t="s">
        <v>142</v>
      </c>
      <c r="F82" s="24">
        <f t="shared" si="1"/>
        <v>9</v>
      </c>
      <c r="G82" s="24">
        <v>30</v>
      </c>
      <c r="I82" s="24"/>
    </row>
    <row r="83" spans="1:9" ht="12.75" customHeight="1">
      <c r="A83" s="28" t="s">
        <v>75</v>
      </c>
      <c r="B83" s="28" t="s">
        <v>32</v>
      </c>
      <c r="C83" s="24">
        <v>721</v>
      </c>
      <c r="D83" s="24">
        <v>87.4258064516129</v>
      </c>
      <c r="E83" s="24" t="s">
        <v>141</v>
      </c>
      <c r="F83" s="24">
        <f t="shared" si="1"/>
        <v>10</v>
      </c>
      <c r="G83" s="24">
        <v>31</v>
      </c>
      <c r="I83" s="24"/>
    </row>
    <row r="84" spans="1:9" ht="12.75" customHeight="1">
      <c r="A84" s="28" t="s">
        <v>75</v>
      </c>
      <c r="B84" s="28" t="s">
        <v>32</v>
      </c>
      <c r="C84" s="24">
        <v>721</v>
      </c>
      <c r="D84" s="24">
        <v>216.6866666666666</v>
      </c>
      <c r="E84" s="24" t="s">
        <v>140</v>
      </c>
      <c r="F84" s="24">
        <f t="shared" si="1"/>
        <v>11</v>
      </c>
      <c r="G84" s="24">
        <v>30</v>
      </c>
      <c r="I84" s="24"/>
    </row>
    <row r="85" spans="1:9" ht="12.75" customHeight="1">
      <c r="A85" s="28" t="s">
        <v>75</v>
      </c>
      <c r="B85" s="28" t="s">
        <v>32</v>
      </c>
      <c r="C85" s="24">
        <v>721</v>
      </c>
      <c r="D85" s="24">
        <v>225.91333333333333</v>
      </c>
      <c r="E85" s="24" t="s">
        <v>138</v>
      </c>
      <c r="F85" s="24">
        <f t="shared" si="1"/>
        <v>12</v>
      </c>
      <c r="G85" s="24">
        <v>30</v>
      </c>
      <c r="I85" s="24"/>
    </row>
    <row r="86" spans="1:9" ht="12.75" customHeight="1">
      <c r="A86" s="28" t="s">
        <v>79</v>
      </c>
      <c r="B86" s="28" t="s">
        <v>32</v>
      </c>
      <c r="C86" s="24">
        <v>792</v>
      </c>
      <c r="D86" s="24">
        <v>124.50322580645161</v>
      </c>
      <c r="E86" s="24" t="s">
        <v>139</v>
      </c>
      <c r="F86" s="24">
        <f t="shared" si="1"/>
        <v>7</v>
      </c>
      <c r="G86" s="24">
        <v>31</v>
      </c>
      <c r="I86" s="24"/>
    </row>
    <row r="87" spans="1:9" ht="12.75" customHeight="1">
      <c r="A87" s="28" t="s">
        <v>79</v>
      </c>
      <c r="B87" s="28" t="s">
        <v>32</v>
      </c>
      <c r="C87" s="24">
        <v>792</v>
      </c>
      <c r="D87" s="24">
        <v>117.9967741935484</v>
      </c>
      <c r="E87" s="24" t="s">
        <v>143</v>
      </c>
      <c r="F87" s="24">
        <f t="shared" si="1"/>
        <v>8</v>
      </c>
      <c r="G87" s="24">
        <v>31</v>
      </c>
      <c r="I87" s="24"/>
    </row>
    <row r="88" spans="1:9" ht="12.75" customHeight="1">
      <c r="A88" s="28" t="s">
        <v>79</v>
      </c>
      <c r="B88" s="28" t="s">
        <v>32</v>
      </c>
      <c r="C88" s="24">
        <v>792</v>
      </c>
      <c r="D88" s="24">
        <v>158.44333333333333</v>
      </c>
      <c r="E88" s="24" t="s">
        <v>142</v>
      </c>
      <c r="F88" s="24">
        <f t="shared" si="1"/>
        <v>9</v>
      </c>
      <c r="G88" s="24">
        <v>30</v>
      </c>
      <c r="I88" s="24"/>
    </row>
    <row r="89" spans="1:9" ht="12.75" customHeight="1">
      <c r="A89" s="28" t="s">
        <v>79</v>
      </c>
      <c r="B89" s="28" t="s">
        <v>32</v>
      </c>
      <c r="C89" s="24">
        <v>792</v>
      </c>
      <c r="D89" s="24">
        <v>93.60967741935484</v>
      </c>
      <c r="E89" s="24" t="s">
        <v>141</v>
      </c>
      <c r="F89" s="24">
        <f t="shared" si="1"/>
        <v>10</v>
      </c>
      <c r="G89" s="24">
        <v>31</v>
      </c>
      <c r="I89" s="24"/>
    </row>
    <row r="90" spans="1:9" ht="12.75" customHeight="1">
      <c r="A90" s="28" t="s">
        <v>79</v>
      </c>
      <c r="B90" s="28" t="s">
        <v>32</v>
      </c>
      <c r="C90" s="24">
        <v>792</v>
      </c>
      <c r="D90" s="24">
        <v>226.76</v>
      </c>
      <c r="E90" s="24" t="s">
        <v>140</v>
      </c>
      <c r="F90" s="24">
        <f t="shared" si="1"/>
        <v>11</v>
      </c>
      <c r="G90" s="24">
        <v>30</v>
      </c>
      <c r="I90" s="24"/>
    </row>
    <row r="91" spans="1:9" ht="12.75" customHeight="1">
      <c r="A91" s="28" t="s">
        <v>79</v>
      </c>
      <c r="B91" s="28" t="s">
        <v>32</v>
      </c>
      <c r="C91" s="24">
        <v>792</v>
      </c>
      <c r="D91" s="24">
        <v>247.63666666666666</v>
      </c>
      <c r="E91" s="24" t="s">
        <v>138</v>
      </c>
      <c r="F91" s="24">
        <f t="shared" si="1"/>
        <v>12</v>
      </c>
      <c r="G91" s="24">
        <v>30</v>
      </c>
      <c r="I91" s="24"/>
    </row>
    <row r="92" spans="1:9" ht="12.75" customHeight="1">
      <c r="A92" s="28" t="s">
        <v>144</v>
      </c>
      <c r="B92" s="28" t="s">
        <v>32</v>
      </c>
      <c r="C92" s="24">
        <v>846</v>
      </c>
      <c r="D92" s="24">
        <v>183.71612903225807</v>
      </c>
      <c r="E92" s="24" t="s">
        <v>139</v>
      </c>
      <c r="F92" s="24">
        <f t="shared" si="1"/>
        <v>7</v>
      </c>
      <c r="G92" s="24">
        <v>31</v>
      </c>
      <c r="I92" s="24"/>
    </row>
    <row r="93" spans="1:9" ht="12.75" customHeight="1">
      <c r="A93" s="28" t="s">
        <v>144</v>
      </c>
      <c r="B93" s="28" t="s">
        <v>32</v>
      </c>
      <c r="C93" s="24">
        <v>846</v>
      </c>
      <c r="D93" s="24">
        <v>143.20322580645163</v>
      </c>
      <c r="E93" s="24" t="s">
        <v>143</v>
      </c>
      <c r="F93" s="24">
        <f t="shared" si="1"/>
        <v>8</v>
      </c>
      <c r="G93" s="24">
        <v>31</v>
      </c>
      <c r="I93" s="24"/>
    </row>
    <row r="94" spans="1:9" ht="12.75" customHeight="1">
      <c r="A94" s="28" t="s">
        <v>144</v>
      </c>
      <c r="B94" s="28" t="s">
        <v>32</v>
      </c>
      <c r="C94" s="24">
        <v>846</v>
      </c>
      <c r="D94" s="24">
        <v>196.3033333333333</v>
      </c>
      <c r="E94" s="24" t="s">
        <v>142</v>
      </c>
      <c r="F94" s="24">
        <f t="shared" si="1"/>
        <v>9</v>
      </c>
      <c r="G94" s="24">
        <v>30</v>
      </c>
      <c r="I94" s="24"/>
    </row>
    <row r="95" spans="1:9" ht="12.75" customHeight="1">
      <c r="A95" s="28" t="s">
        <v>144</v>
      </c>
      <c r="B95" s="28" t="s">
        <v>32</v>
      </c>
      <c r="C95" s="24">
        <v>846</v>
      </c>
      <c r="D95" s="24">
        <v>120.75483870967744</v>
      </c>
      <c r="E95" s="24" t="s">
        <v>141</v>
      </c>
      <c r="F95" s="24">
        <f t="shared" si="1"/>
        <v>10</v>
      </c>
      <c r="G95" s="24">
        <v>31</v>
      </c>
      <c r="I95" s="24"/>
    </row>
    <row r="96" spans="1:9" ht="12.75" customHeight="1">
      <c r="A96" s="28" t="s">
        <v>144</v>
      </c>
      <c r="B96" s="28" t="s">
        <v>32</v>
      </c>
      <c r="C96" s="24">
        <v>846</v>
      </c>
      <c r="D96" s="24">
        <v>257.47</v>
      </c>
      <c r="E96" s="24" t="s">
        <v>140</v>
      </c>
      <c r="F96" s="24">
        <f t="shared" si="1"/>
        <v>11</v>
      </c>
      <c r="G96" s="24">
        <v>30</v>
      </c>
      <c r="I96" s="24"/>
    </row>
    <row r="97" spans="1:9" ht="12.75" customHeight="1">
      <c r="A97" s="28" t="s">
        <v>144</v>
      </c>
      <c r="B97" s="28" t="s">
        <v>32</v>
      </c>
      <c r="C97" s="24">
        <v>846</v>
      </c>
      <c r="D97" s="24">
        <v>298.57</v>
      </c>
      <c r="E97" s="24" t="s">
        <v>138</v>
      </c>
      <c r="F97" s="24">
        <f t="shared" si="1"/>
        <v>12</v>
      </c>
      <c r="G97" s="24">
        <v>30</v>
      </c>
      <c r="I97" s="24"/>
    </row>
    <row r="98" spans="1:9" ht="12.75" customHeight="1">
      <c r="A98" s="28" t="s">
        <v>92</v>
      </c>
      <c r="B98" s="28" t="s">
        <v>32</v>
      </c>
      <c r="C98" s="24">
        <v>858</v>
      </c>
      <c r="D98" s="24">
        <v>183.56129032258067</v>
      </c>
      <c r="E98" s="24" t="s">
        <v>139</v>
      </c>
      <c r="F98" s="24">
        <f t="shared" si="1"/>
        <v>7</v>
      </c>
      <c r="G98" s="24">
        <v>31</v>
      </c>
      <c r="I98" s="24"/>
    </row>
    <row r="99" spans="1:9" ht="12.75" customHeight="1">
      <c r="A99" s="28" t="s">
        <v>92</v>
      </c>
      <c r="B99" s="28" t="s">
        <v>32</v>
      </c>
      <c r="C99" s="24">
        <v>858</v>
      </c>
      <c r="D99" s="24">
        <v>142.9548387096774</v>
      </c>
      <c r="E99" s="24" t="s">
        <v>143</v>
      </c>
      <c r="F99" s="24">
        <f aca="true" t="shared" si="2" ref="F99:F130">MONTH(E99)</f>
        <v>8</v>
      </c>
      <c r="G99" s="24">
        <v>31</v>
      </c>
      <c r="I99" s="24"/>
    </row>
    <row r="100" spans="1:9" ht="12.75" customHeight="1">
      <c r="A100" s="28" t="s">
        <v>92</v>
      </c>
      <c r="B100" s="28" t="s">
        <v>32</v>
      </c>
      <c r="C100" s="24">
        <v>858</v>
      </c>
      <c r="D100" s="24">
        <v>196.7533333333333</v>
      </c>
      <c r="E100" s="24" t="s">
        <v>142</v>
      </c>
      <c r="F100" s="24">
        <f t="shared" si="2"/>
        <v>9</v>
      </c>
      <c r="G100" s="24">
        <v>30</v>
      </c>
      <c r="I100" s="24"/>
    </row>
    <row r="101" spans="1:9" ht="12.75" customHeight="1">
      <c r="A101" s="28" t="s">
        <v>92</v>
      </c>
      <c r="B101" s="28" t="s">
        <v>32</v>
      </c>
      <c r="C101" s="24">
        <v>858</v>
      </c>
      <c r="D101" s="24">
        <v>120.57741935483872</v>
      </c>
      <c r="E101" s="24" t="s">
        <v>141</v>
      </c>
      <c r="F101" s="24">
        <f t="shared" si="2"/>
        <v>10</v>
      </c>
      <c r="G101" s="24">
        <v>31</v>
      </c>
      <c r="I101" s="24"/>
    </row>
    <row r="102" spans="1:9" ht="12.75" customHeight="1">
      <c r="A102" s="28" t="s">
        <v>92</v>
      </c>
      <c r="B102" s="28" t="s">
        <v>32</v>
      </c>
      <c r="C102" s="24">
        <v>858</v>
      </c>
      <c r="D102" s="24">
        <v>255.43</v>
      </c>
      <c r="E102" s="24" t="s">
        <v>140</v>
      </c>
      <c r="F102" s="24">
        <f t="shared" si="2"/>
        <v>11</v>
      </c>
      <c r="G102" s="24">
        <v>30</v>
      </c>
      <c r="I102" s="24"/>
    </row>
    <row r="103" spans="1:9" ht="12.75" customHeight="1">
      <c r="A103" s="28" t="s">
        <v>92</v>
      </c>
      <c r="B103" s="28" t="s">
        <v>32</v>
      </c>
      <c r="C103" s="24">
        <v>858</v>
      </c>
      <c r="D103" s="24">
        <v>299.4966666666667</v>
      </c>
      <c r="E103" s="24" t="s">
        <v>138</v>
      </c>
      <c r="F103" s="24">
        <f t="shared" si="2"/>
        <v>12</v>
      </c>
      <c r="G103" s="24">
        <v>30</v>
      </c>
      <c r="I103" s="24"/>
    </row>
    <row r="104" spans="1:9" ht="12.75" customHeight="1">
      <c r="A104" s="28" t="s">
        <v>70</v>
      </c>
      <c r="B104" s="28" t="s">
        <v>31</v>
      </c>
      <c r="C104" s="24">
        <v>1</v>
      </c>
      <c r="D104" s="24">
        <v>21.274193548387096</v>
      </c>
      <c r="E104" s="24" t="s">
        <v>139</v>
      </c>
      <c r="F104" s="24">
        <f t="shared" si="2"/>
        <v>7</v>
      </c>
      <c r="G104" s="24">
        <v>31</v>
      </c>
      <c r="I104" s="24"/>
    </row>
    <row r="105" spans="1:9" ht="12.75" customHeight="1">
      <c r="A105" s="28" t="s">
        <v>70</v>
      </c>
      <c r="B105" s="28" t="s">
        <v>31</v>
      </c>
      <c r="C105" s="24">
        <v>1</v>
      </c>
      <c r="D105" s="24">
        <v>21.235483870967744</v>
      </c>
      <c r="E105" s="24" t="s">
        <v>143</v>
      </c>
      <c r="F105" s="24">
        <f t="shared" si="2"/>
        <v>8</v>
      </c>
      <c r="G105" s="24">
        <v>31</v>
      </c>
      <c r="I105" s="24"/>
    </row>
    <row r="106" spans="1:9" ht="12.75" customHeight="1">
      <c r="A106" s="28" t="s">
        <v>70</v>
      </c>
      <c r="B106" s="28" t="s">
        <v>31</v>
      </c>
      <c r="C106" s="24">
        <v>1</v>
      </c>
      <c r="D106" s="24">
        <v>19.446666666666665</v>
      </c>
      <c r="E106" s="24" t="s">
        <v>142</v>
      </c>
      <c r="F106" s="24">
        <f t="shared" si="2"/>
        <v>9</v>
      </c>
      <c r="G106" s="24">
        <v>30</v>
      </c>
      <c r="I106" s="24"/>
    </row>
    <row r="107" spans="1:9" ht="12.75" customHeight="1">
      <c r="A107" s="28" t="s">
        <v>70</v>
      </c>
      <c r="B107" s="28" t="s">
        <v>31</v>
      </c>
      <c r="C107" s="24">
        <v>1</v>
      </c>
      <c r="D107" s="24">
        <v>20.003225806451614</v>
      </c>
      <c r="E107" s="24" t="s">
        <v>141</v>
      </c>
      <c r="F107" s="24">
        <f t="shared" si="2"/>
        <v>10</v>
      </c>
      <c r="G107" s="24">
        <v>31</v>
      </c>
      <c r="I107" s="24"/>
    </row>
    <row r="108" spans="1:9" ht="12.75" customHeight="1">
      <c r="A108" s="28" t="s">
        <v>70</v>
      </c>
      <c r="B108" s="28" t="s">
        <v>31</v>
      </c>
      <c r="C108" s="24">
        <v>1</v>
      </c>
      <c r="D108" s="24">
        <v>32.20666666666667</v>
      </c>
      <c r="E108" s="24" t="s">
        <v>140</v>
      </c>
      <c r="F108" s="24">
        <f t="shared" si="2"/>
        <v>11</v>
      </c>
      <c r="G108" s="24">
        <v>30</v>
      </c>
      <c r="I108" s="24"/>
    </row>
    <row r="109" spans="1:9" ht="12.75" customHeight="1">
      <c r="A109" s="28" t="s">
        <v>70</v>
      </c>
      <c r="B109" s="28" t="s">
        <v>31</v>
      </c>
      <c r="C109" s="24">
        <v>1</v>
      </c>
      <c r="D109" s="24">
        <v>38.06333333333334</v>
      </c>
      <c r="E109" s="24" t="s">
        <v>138</v>
      </c>
      <c r="F109" s="24">
        <f t="shared" si="2"/>
        <v>12</v>
      </c>
      <c r="G109" s="24">
        <v>30</v>
      </c>
      <c r="I109" s="24"/>
    </row>
    <row r="110" spans="1:9" ht="12.75" customHeight="1">
      <c r="A110" s="28" t="s">
        <v>73</v>
      </c>
      <c r="B110" s="28" t="s">
        <v>31</v>
      </c>
      <c r="C110" s="24">
        <v>2</v>
      </c>
      <c r="D110" s="24">
        <v>10.293548387096777</v>
      </c>
      <c r="E110" s="24" t="s">
        <v>139</v>
      </c>
      <c r="F110" s="24">
        <f t="shared" si="2"/>
        <v>7</v>
      </c>
      <c r="G110" s="24">
        <v>31</v>
      </c>
      <c r="I110" s="24"/>
    </row>
    <row r="111" spans="1:9" ht="12.75" customHeight="1">
      <c r="A111" s="28" t="s">
        <v>73</v>
      </c>
      <c r="B111" s="28" t="s">
        <v>31</v>
      </c>
      <c r="C111" s="24">
        <v>2</v>
      </c>
      <c r="D111" s="24">
        <v>7.603225806451612</v>
      </c>
      <c r="E111" s="24" t="s">
        <v>143</v>
      </c>
      <c r="F111" s="24">
        <f t="shared" si="2"/>
        <v>8</v>
      </c>
      <c r="G111" s="24">
        <v>31</v>
      </c>
      <c r="I111" s="24"/>
    </row>
    <row r="112" spans="1:9" ht="12.75" customHeight="1">
      <c r="A112" s="28" t="s">
        <v>73</v>
      </c>
      <c r="B112" s="28" t="s">
        <v>31</v>
      </c>
      <c r="C112" s="24">
        <v>2</v>
      </c>
      <c r="D112" s="24">
        <v>17.21</v>
      </c>
      <c r="E112" s="24" t="s">
        <v>142</v>
      </c>
      <c r="F112" s="24">
        <f t="shared" si="2"/>
        <v>9</v>
      </c>
      <c r="G112" s="24">
        <v>30</v>
      </c>
      <c r="I112" s="24"/>
    </row>
    <row r="113" spans="1:9" ht="12.75" customHeight="1">
      <c r="A113" s="28" t="s">
        <v>73</v>
      </c>
      <c r="B113" s="28" t="s">
        <v>31</v>
      </c>
      <c r="C113" s="24">
        <v>2</v>
      </c>
      <c r="D113" s="24">
        <v>10.345161290322578</v>
      </c>
      <c r="E113" s="24" t="s">
        <v>141</v>
      </c>
      <c r="F113" s="24">
        <f t="shared" si="2"/>
        <v>10</v>
      </c>
      <c r="G113" s="24">
        <v>31</v>
      </c>
      <c r="I113" s="24"/>
    </row>
    <row r="114" spans="1:9" ht="12.75" customHeight="1">
      <c r="A114" s="28" t="s">
        <v>73</v>
      </c>
      <c r="B114" s="28" t="s">
        <v>31</v>
      </c>
      <c r="C114" s="24">
        <v>2</v>
      </c>
      <c r="D114" s="24">
        <v>31.506666666666664</v>
      </c>
      <c r="E114" s="24" t="s">
        <v>140</v>
      </c>
      <c r="F114" s="24">
        <f t="shared" si="2"/>
        <v>11</v>
      </c>
      <c r="G114" s="24">
        <v>30</v>
      </c>
      <c r="I114" s="24"/>
    </row>
    <row r="115" spans="1:9" ht="12.75" customHeight="1">
      <c r="A115" s="28" t="s">
        <v>73</v>
      </c>
      <c r="B115" s="28" t="s">
        <v>31</v>
      </c>
      <c r="C115" s="24">
        <v>2</v>
      </c>
      <c r="D115" s="24">
        <v>22.71333333333333</v>
      </c>
      <c r="E115" s="24" t="s">
        <v>138</v>
      </c>
      <c r="F115" s="24">
        <f t="shared" si="2"/>
        <v>12</v>
      </c>
      <c r="G115" s="24">
        <v>30</v>
      </c>
      <c r="I115" s="24"/>
    </row>
    <row r="116" spans="1:9" ht="12.75" customHeight="1">
      <c r="A116" s="28" t="s">
        <v>71</v>
      </c>
      <c r="B116" s="28" t="s">
        <v>31</v>
      </c>
      <c r="C116" s="24">
        <v>3</v>
      </c>
      <c r="D116" s="24">
        <v>9.419354838709678</v>
      </c>
      <c r="E116" s="24" t="s">
        <v>139</v>
      </c>
      <c r="F116" s="24">
        <f t="shared" si="2"/>
        <v>7</v>
      </c>
      <c r="G116" s="24">
        <v>31</v>
      </c>
      <c r="I116" s="24"/>
    </row>
    <row r="117" spans="1:9" ht="12.75" customHeight="1">
      <c r="A117" s="28" t="s">
        <v>71</v>
      </c>
      <c r="B117" s="28" t="s">
        <v>31</v>
      </c>
      <c r="C117" s="24">
        <v>3</v>
      </c>
      <c r="D117" s="24">
        <v>6.6032258064516105</v>
      </c>
      <c r="E117" s="24" t="s">
        <v>143</v>
      </c>
      <c r="F117" s="24">
        <f t="shared" si="2"/>
        <v>8</v>
      </c>
      <c r="G117" s="24">
        <v>31</v>
      </c>
      <c r="I117" s="24"/>
    </row>
    <row r="118" spans="1:9" ht="12.75" customHeight="1">
      <c r="A118" s="28" t="s">
        <v>71</v>
      </c>
      <c r="B118" s="28" t="s">
        <v>31</v>
      </c>
      <c r="C118" s="24">
        <v>3</v>
      </c>
      <c r="D118" s="24">
        <v>6.836666666666665</v>
      </c>
      <c r="E118" s="24" t="s">
        <v>142</v>
      </c>
      <c r="F118" s="24">
        <f t="shared" si="2"/>
        <v>9</v>
      </c>
      <c r="G118" s="24">
        <v>30</v>
      </c>
      <c r="I118" s="24"/>
    </row>
    <row r="119" spans="1:9" ht="12.75" customHeight="1">
      <c r="A119" s="28" t="s">
        <v>71</v>
      </c>
      <c r="B119" s="28" t="s">
        <v>31</v>
      </c>
      <c r="C119" s="24">
        <v>3</v>
      </c>
      <c r="D119" s="24">
        <v>5.1161290322580655</v>
      </c>
      <c r="E119" s="24" t="s">
        <v>141</v>
      </c>
      <c r="F119" s="24">
        <f t="shared" si="2"/>
        <v>10</v>
      </c>
      <c r="G119" s="24">
        <v>31</v>
      </c>
      <c r="I119" s="24"/>
    </row>
    <row r="120" spans="1:9" ht="12.75" customHeight="1">
      <c r="A120" s="28" t="s">
        <v>71</v>
      </c>
      <c r="B120" s="28" t="s">
        <v>31</v>
      </c>
      <c r="C120" s="24">
        <v>3</v>
      </c>
      <c r="D120" s="24">
        <v>6.16</v>
      </c>
      <c r="E120" s="24" t="s">
        <v>140</v>
      </c>
      <c r="F120" s="24">
        <f t="shared" si="2"/>
        <v>11</v>
      </c>
      <c r="G120" s="24">
        <v>30</v>
      </c>
      <c r="I120" s="24"/>
    </row>
    <row r="121" spans="1:9" ht="12.75" customHeight="1">
      <c r="A121" s="28" t="s">
        <v>71</v>
      </c>
      <c r="B121" s="28" t="s">
        <v>31</v>
      </c>
      <c r="C121" s="24">
        <v>3</v>
      </c>
      <c r="D121" s="24">
        <v>7.733333333333332</v>
      </c>
      <c r="E121" s="24" t="s">
        <v>138</v>
      </c>
      <c r="F121" s="24">
        <f t="shared" si="2"/>
        <v>12</v>
      </c>
      <c r="G121" s="24">
        <v>30</v>
      </c>
      <c r="I121" s="24"/>
    </row>
    <row r="122" spans="1:9" ht="12.75" customHeight="1">
      <c r="A122" s="28" t="s">
        <v>84</v>
      </c>
      <c r="B122" s="28" t="s">
        <v>31</v>
      </c>
      <c r="C122" s="24">
        <v>4</v>
      </c>
      <c r="D122" s="24">
        <v>7.732258064516127</v>
      </c>
      <c r="E122" s="24" t="s">
        <v>139</v>
      </c>
      <c r="F122" s="24">
        <f t="shared" si="2"/>
        <v>7</v>
      </c>
      <c r="G122" s="24">
        <v>31</v>
      </c>
      <c r="I122" s="24"/>
    </row>
    <row r="123" spans="1:9" ht="12.75" customHeight="1">
      <c r="A123" s="28" t="s">
        <v>84</v>
      </c>
      <c r="B123" s="28" t="s">
        <v>31</v>
      </c>
      <c r="C123" s="24">
        <v>4</v>
      </c>
      <c r="D123" s="24">
        <v>7.493548387096774</v>
      </c>
      <c r="E123" s="24" t="s">
        <v>143</v>
      </c>
      <c r="F123" s="24">
        <f t="shared" si="2"/>
        <v>8</v>
      </c>
      <c r="G123" s="24">
        <v>31</v>
      </c>
      <c r="I123" s="24"/>
    </row>
    <row r="124" spans="1:9" ht="12.75" customHeight="1">
      <c r="A124" s="28" t="s">
        <v>84</v>
      </c>
      <c r="B124" s="28" t="s">
        <v>31</v>
      </c>
      <c r="C124" s="24">
        <v>4</v>
      </c>
      <c r="D124" s="24">
        <v>14.04</v>
      </c>
      <c r="E124" s="24" t="s">
        <v>142</v>
      </c>
      <c r="F124" s="24">
        <f t="shared" si="2"/>
        <v>9</v>
      </c>
      <c r="G124" s="24">
        <v>30</v>
      </c>
      <c r="I124" s="24"/>
    </row>
    <row r="125" spans="1:9" ht="12.75" customHeight="1">
      <c r="A125" s="28" t="s">
        <v>84</v>
      </c>
      <c r="B125" s="28" t="s">
        <v>31</v>
      </c>
      <c r="C125" s="24">
        <v>4</v>
      </c>
      <c r="D125" s="24">
        <v>7.83225806451613</v>
      </c>
      <c r="E125" s="24" t="s">
        <v>141</v>
      </c>
      <c r="F125" s="24">
        <f t="shared" si="2"/>
        <v>10</v>
      </c>
      <c r="G125" s="24">
        <v>31</v>
      </c>
      <c r="I125" s="24"/>
    </row>
    <row r="126" spans="1:9" ht="12.75" customHeight="1">
      <c r="A126" s="28" t="s">
        <v>84</v>
      </c>
      <c r="B126" s="28" t="s">
        <v>31</v>
      </c>
      <c r="C126" s="24">
        <v>4</v>
      </c>
      <c r="D126" s="24">
        <v>8.333333333333332</v>
      </c>
      <c r="E126" s="24" t="s">
        <v>140</v>
      </c>
      <c r="F126" s="24">
        <f t="shared" si="2"/>
        <v>11</v>
      </c>
      <c r="G126" s="24">
        <v>30</v>
      </c>
      <c r="I126" s="24"/>
    </row>
    <row r="127" spans="1:9" ht="12.75" customHeight="1">
      <c r="A127" s="28" t="s">
        <v>84</v>
      </c>
      <c r="B127" s="28" t="s">
        <v>31</v>
      </c>
      <c r="C127" s="24">
        <v>4</v>
      </c>
      <c r="D127" s="24">
        <v>15.103333333333332</v>
      </c>
      <c r="E127" s="24" t="s">
        <v>138</v>
      </c>
      <c r="F127" s="24">
        <f t="shared" si="2"/>
        <v>12</v>
      </c>
      <c r="G127" s="24">
        <v>30</v>
      </c>
      <c r="I127" s="24"/>
    </row>
    <row r="128" spans="1:9" ht="12.75" customHeight="1">
      <c r="A128" s="28" t="s">
        <v>82</v>
      </c>
      <c r="B128" s="28" t="s">
        <v>31</v>
      </c>
      <c r="C128" s="24">
        <v>6</v>
      </c>
      <c r="D128" s="24">
        <v>2.274193548387097</v>
      </c>
      <c r="E128" s="24" t="s">
        <v>139</v>
      </c>
      <c r="F128" s="24">
        <f t="shared" si="2"/>
        <v>7</v>
      </c>
      <c r="G128" s="24">
        <v>31</v>
      </c>
      <c r="I128" s="24"/>
    </row>
    <row r="129" spans="1:9" ht="12.75" customHeight="1">
      <c r="A129" s="28" t="s">
        <v>82</v>
      </c>
      <c r="B129" s="28" t="s">
        <v>31</v>
      </c>
      <c r="C129" s="24">
        <v>6</v>
      </c>
      <c r="D129" s="24">
        <v>2.354838709677419</v>
      </c>
      <c r="E129" s="24" t="s">
        <v>143</v>
      </c>
      <c r="F129" s="24">
        <f t="shared" si="2"/>
        <v>8</v>
      </c>
      <c r="G129" s="24">
        <v>31</v>
      </c>
      <c r="I129" s="24"/>
    </row>
    <row r="130" spans="1:9" ht="12.75" customHeight="1">
      <c r="A130" s="28" t="s">
        <v>82</v>
      </c>
      <c r="B130" s="28" t="s">
        <v>31</v>
      </c>
      <c r="C130" s="24">
        <v>6</v>
      </c>
      <c r="D130" s="24">
        <v>1.676666666666667</v>
      </c>
      <c r="E130" s="24" t="s">
        <v>142</v>
      </c>
      <c r="F130" s="24">
        <f t="shared" si="2"/>
        <v>9</v>
      </c>
      <c r="G130" s="24">
        <v>30</v>
      </c>
      <c r="I130" s="24"/>
    </row>
    <row r="131" spans="1:9" ht="12.75" customHeight="1">
      <c r="A131" s="28" t="s">
        <v>82</v>
      </c>
      <c r="B131" s="28" t="s">
        <v>31</v>
      </c>
      <c r="C131" s="24">
        <v>6</v>
      </c>
      <c r="D131" s="24">
        <v>1.0161290322580645</v>
      </c>
      <c r="E131" s="24" t="s">
        <v>141</v>
      </c>
      <c r="F131" s="24">
        <f aca="true" t="shared" si="3" ref="F131:F162">MONTH(E131)</f>
        <v>10</v>
      </c>
      <c r="G131" s="24">
        <v>31</v>
      </c>
      <c r="I131" s="24"/>
    </row>
    <row r="132" spans="1:9" ht="12.75" customHeight="1">
      <c r="A132" s="28" t="s">
        <v>82</v>
      </c>
      <c r="B132" s="28" t="s">
        <v>31</v>
      </c>
      <c r="C132" s="24">
        <v>6</v>
      </c>
      <c r="D132" s="24">
        <v>6.94</v>
      </c>
      <c r="E132" s="24" t="s">
        <v>140</v>
      </c>
      <c r="F132" s="24">
        <f t="shared" si="3"/>
        <v>11</v>
      </c>
      <c r="G132" s="24">
        <v>30</v>
      </c>
      <c r="I132" s="24"/>
    </row>
    <row r="133" spans="1:9" ht="12.75" customHeight="1">
      <c r="A133" s="28" t="s">
        <v>82</v>
      </c>
      <c r="B133" s="28" t="s">
        <v>31</v>
      </c>
      <c r="C133" s="24">
        <v>6</v>
      </c>
      <c r="D133" s="24">
        <v>6.67</v>
      </c>
      <c r="E133" s="24" t="s">
        <v>138</v>
      </c>
      <c r="F133" s="24">
        <f t="shared" si="3"/>
        <v>12</v>
      </c>
      <c r="G133" s="24">
        <v>30</v>
      </c>
      <c r="I133" s="24"/>
    </row>
    <row r="134" spans="1:9" ht="12.75" customHeight="1">
      <c r="A134" s="28" t="s">
        <v>83</v>
      </c>
      <c r="B134" s="28" t="s">
        <v>31</v>
      </c>
      <c r="C134" s="24">
        <v>7</v>
      </c>
      <c r="D134" s="24">
        <v>5.816129032258063</v>
      </c>
      <c r="E134" s="24" t="s">
        <v>139</v>
      </c>
      <c r="F134" s="24">
        <f t="shared" si="3"/>
        <v>7</v>
      </c>
      <c r="G134" s="24">
        <v>31</v>
      </c>
      <c r="I134" s="24"/>
    </row>
    <row r="135" spans="1:9" ht="12.75" customHeight="1">
      <c r="A135" s="28" t="s">
        <v>83</v>
      </c>
      <c r="B135" s="28" t="s">
        <v>31</v>
      </c>
      <c r="C135" s="24">
        <v>7</v>
      </c>
      <c r="D135" s="24">
        <v>4.248387096774194</v>
      </c>
      <c r="E135" s="24" t="s">
        <v>143</v>
      </c>
      <c r="F135" s="24">
        <f t="shared" si="3"/>
        <v>8</v>
      </c>
      <c r="G135" s="24">
        <v>31</v>
      </c>
      <c r="I135" s="24"/>
    </row>
    <row r="136" spans="1:9" ht="12.75" customHeight="1">
      <c r="A136" s="28" t="s">
        <v>83</v>
      </c>
      <c r="B136" s="28" t="s">
        <v>31</v>
      </c>
      <c r="C136" s="24">
        <v>7</v>
      </c>
      <c r="D136" s="24">
        <v>9.05</v>
      </c>
      <c r="E136" s="24" t="s">
        <v>142</v>
      </c>
      <c r="F136" s="24">
        <f t="shared" si="3"/>
        <v>9</v>
      </c>
      <c r="G136" s="24">
        <v>30</v>
      </c>
      <c r="I136" s="24"/>
    </row>
    <row r="137" spans="1:9" ht="12.75" customHeight="1">
      <c r="A137" s="28" t="s">
        <v>83</v>
      </c>
      <c r="B137" s="28" t="s">
        <v>31</v>
      </c>
      <c r="C137" s="24">
        <v>7</v>
      </c>
      <c r="D137" s="24">
        <v>4.4064516129032265</v>
      </c>
      <c r="E137" s="24" t="s">
        <v>141</v>
      </c>
      <c r="F137" s="24">
        <f t="shared" si="3"/>
        <v>10</v>
      </c>
      <c r="G137" s="24">
        <v>31</v>
      </c>
      <c r="I137" s="24"/>
    </row>
    <row r="138" spans="1:9" ht="12.75" customHeight="1">
      <c r="A138" s="28" t="s">
        <v>83</v>
      </c>
      <c r="B138" s="28" t="s">
        <v>31</v>
      </c>
      <c r="C138" s="24">
        <v>7</v>
      </c>
      <c r="D138" s="24">
        <v>6.003333333333333</v>
      </c>
      <c r="E138" s="24" t="s">
        <v>140</v>
      </c>
      <c r="F138" s="24">
        <f t="shared" si="3"/>
        <v>11</v>
      </c>
      <c r="G138" s="24">
        <v>30</v>
      </c>
      <c r="I138" s="24"/>
    </row>
    <row r="139" spans="1:9" ht="12.75" customHeight="1">
      <c r="A139" s="28" t="s">
        <v>83</v>
      </c>
      <c r="B139" s="28" t="s">
        <v>31</v>
      </c>
      <c r="C139" s="24">
        <v>7</v>
      </c>
      <c r="D139" s="24">
        <v>10.24</v>
      </c>
      <c r="E139" s="24" t="s">
        <v>138</v>
      </c>
      <c r="F139" s="24">
        <f t="shared" si="3"/>
        <v>12</v>
      </c>
      <c r="G139" s="24">
        <v>30</v>
      </c>
      <c r="I139" s="24"/>
    </row>
    <row r="140" spans="1:9" ht="12.75" customHeight="1">
      <c r="A140" s="28" t="s">
        <v>72</v>
      </c>
      <c r="B140" s="28" t="s">
        <v>31</v>
      </c>
      <c r="C140" s="24">
        <v>8</v>
      </c>
      <c r="D140" s="24">
        <v>1.5516129032258066</v>
      </c>
      <c r="E140" s="24" t="s">
        <v>139</v>
      </c>
      <c r="F140" s="24">
        <f t="shared" si="3"/>
        <v>7</v>
      </c>
      <c r="G140" s="24">
        <v>31</v>
      </c>
      <c r="I140" s="24"/>
    </row>
    <row r="141" spans="1:9" ht="12.75" customHeight="1">
      <c r="A141" s="28" t="s">
        <v>72</v>
      </c>
      <c r="B141" s="28" t="s">
        <v>31</v>
      </c>
      <c r="C141" s="24">
        <v>8</v>
      </c>
      <c r="D141" s="24">
        <v>1.0064516129032255</v>
      </c>
      <c r="E141" s="24" t="s">
        <v>143</v>
      </c>
      <c r="F141" s="24">
        <f t="shared" si="3"/>
        <v>8</v>
      </c>
      <c r="G141" s="24">
        <v>31</v>
      </c>
      <c r="I141" s="24"/>
    </row>
    <row r="142" spans="1:9" ht="12.75" customHeight="1">
      <c r="A142" s="28" t="s">
        <v>72</v>
      </c>
      <c r="B142" s="28" t="s">
        <v>31</v>
      </c>
      <c r="C142" s="24">
        <v>8</v>
      </c>
      <c r="D142" s="24">
        <v>2.61</v>
      </c>
      <c r="E142" s="24" t="s">
        <v>142</v>
      </c>
      <c r="F142" s="24">
        <f t="shared" si="3"/>
        <v>9</v>
      </c>
      <c r="G142" s="24">
        <v>30</v>
      </c>
      <c r="I142" s="24"/>
    </row>
    <row r="143" spans="1:9" ht="12.75" customHeight="1">
      <c r="A143" s="28" t="s">
        <v>72</v>
      </c>
      <c r="B143" s="28" t="s">
        <v>31</v>
      </c>
      <c r="C143" s="24">
        <v>8</v>
      </c>
      <c r="D143" s="24">
        <v>0.6967741935483873</v>
      </c>
      <c r="E143" s="24" t="s">
        <v>141</v>
      </c>
      <c r="F143" s="24">
        <f t="shared" si="3"/>
        <v>10</v>
      </c>
      <c r="G143" s="24">
        <v>31</v>
      </c>
      <c r="I143" s="24"/>
    </row>
    <row r="144" spans="1:9" ht="12.75" customHeight="1">
      <c r="A144" s="28" t="s">
        <v>72</v>
      </c>
      <c r="B144" s="28" t="s">
        <v>31</v>
      </c>
      <c r="C144" s="24">
        <v>8</v>
      </c>
      <c r="D144" s="24">
        <v>1.896666666666667</v>
      </c>
      <c r="E144" s="24" t="s">
        <v>140</v>
      </c>
      <c r="F144" s="24">
        <f t="shared" si="3"/>
        <v>11</v>
      </c>
      <c r="G144" s="24">
        <v>30</v>
      </c>
      <c r="I144" s="24"/>
    </row>
    <row r="145" spans="1:9" ht="12.75" customHeight="1">
      <c r="A145" s="28" t="s">
        <v>72</v>
      </c>
      <c r="B145" s="28" t="s">
        <v>31</v>
      </c>
      <c r="C145" s="24">
        <v>8</v>
      </c>
      <c r="D145" s="24">
        <v>1.82</v>
      </c>
      <c r="E145" s="24" t="s">
        <v>138</v>
      </c>
      <c r="F145" s="24">
        <f t="shared" si="3"/>
        <v>12</v>
      </c>
      <c r="G145" s="24">
        <v>30</v>
      </c>
      <c r="I145" s="24"/>
    </row>
    <row r="146" spans="1:9" ht="12.75" customHeight="1">
      <c r="A146" s="28" t="s">
        <v>77</v>
      </c>
      <c r="B146" s="28" t="s">
        <v>31</v>
      </c>
      <c r="C146" s="24">
        <v>9</v>
      </c>
      <c r="D146" s="24">
        <v>1.4774193548387098</v>
      </c>
      <c r="E146" s="24" t="s">
        <v>139</v>
      </c>
      <c r="F146" s="24">
        <f t="shared" si="3"/>
        <v>7</v>
      </c>
      <c r="G146" s="24">
        <v>31</v>
      </c>
      <c r="I146" s="24"/>
    </row>
    <row r="147" spans="1:9" ht="12.75" customHeight="1">
      <c r="A147" s="28" t="s">
        <v>77</v>
      </c>
      <c r="B147" s="28" t="s">
        <v>31</v>
      </c>
      <c r="C147" s="24">
        <v>9</v>
      </c>
      <c r="D147" s="24">
        <v>2.3193548387096787</v>
      </c>
      <c r="E147" s="24" t="s">
        <v>143</v>
      </c>
      <c r="F147" s="24">
        <f t="shared" si="3"/>
        <v>8</v>
      </c>
      <c r="G147" s="24">
        <v>31</v>
      </c>
      <c r="I147" s="24"/>
    </row>
    <row r="148" spans="1:9" ht="12.75" customHeight="1">
      <c r="A148" s="28" t="s">
        <v>77</v>
      </c>
      <c r="B148" s="28" t="s">
        <v>31</v>
      </c>
      <c r="C148" s="24">
        <v>9</v>
      </c>
      <c r="D148" s="24">
        <v>2.6333333333333346</v>
      </c>
      <c r="E148" s="24" t="s">
        <v>142</v>
      </c>
      <c r="F148" s="24">
        <f t="shared" si="3"/>
        <v>9</v>
      </c>
      <c r="G148" s="24">
        <v>30</v>
      </c>
      <c r="I148" s="24"/>
    </row>
    <row r="149" spans="1:9" ht="12.75" customHeight="1">
      <c r="A149" s="28" t="s">
        <v>77</v>
      </c>
      <c r="B149" s="28" t="s">
        <v>31</v>
      </c>
      <c r="C149" s="24">
        <v>9</v>
      </c>
      <c r="D149" s="24">
        <v>0.6677419354838711</v>
      </c>
      <c r="E149" s="24" t="s">
        <v>141</v>
      </c>
      <c r="F149" s="24">
        <f t="shared" si="3"/>
        <v>10</v>
      </c>
      <c r="G149" s="24">
        <v>31</v>
      </c>
      <c r="I149" s="24"/>
    </row>
    <row r="150" spans="1:9" ht="12.75" customHeight="1">
      <c r="A150" s="28" t="s">
        <v>77</v>
      </c>
      <c r="B150" s="28" t="s">
        <v>31</v>
      </c>
      <c r="C150" s="24">
        <v>9</v>
      </c>
      <c r="D150" s="24">
        <v>8.26666666666667</v>
      </c>
      <c r="E150" s="24" t="s">
        <v>140</v>
      </c>
      <c r="F150" s="24">
        <f t="shared" si="3"/>
        <v>11</v>
      </c>
      <c r="G150" s="24">
        <v>30</v>
      </c>
      <c r="I150" s="24"/>
    </row>
    <row r="151" spans="1:9" ht="12.75" customHeight="1">
      <c r="A151" s="28" t="s">
        <v>77</v>
      </c>
      <c r="B151" s="28" t="s">
        <v>31</v>
      </c>
      <c r="C151" s="24">
        <v>9</v>
      </c>
      <c r="D151" s="24">
        <v>8.853333333333333</v>
      </c>
      <c r="E151" s="24" t="s">
        <v>138</v>
      </c>
      <c r="F151" s="24">
        <f t="shared" si="3"/>
        <v>12</v>
      </c>
      <c r="G151" s="24">
        <v>30</v>
      </c>
      <c r="I151" s="24"/>
    </row>
    <row r="152" spans="1:9" ht="12.75" customHeight="1">
      <c r="A152" s="28" t="s">
        <v>93</v>
      </c>
      <c r="B152" s="28" t="s">
        <v>31</v>
      </c>
      <c r="C152" s="24">
        <v>11</v>
      </c>
      <c r="D152" s="24">
        <v>5.648387096774193</v>
      </c>
      <c r="E152" s="24" t="s">
        <v>139</v>
      </c>
      <c r="F152" s="24">
        <f t="shared" si="3"/>
        <v>7</v>
      </c>
      <c r="G152" s="24">
        <v>31</v>
      </c>
      <c r="I152" s="24"/>
    </row>
    <row r="153" spans="1:9" ht="12.75" customHeight="1">
      <c r="A153" s="28" t="s">
        <v>93</v>
      </c>
      <c r="B153" s="28" t="s">
        <v>31</v>
      </c>
      <c r="C153" s="24">
        <v>11</v>
      </c>
      <c r="D153" s="24">
        <v>6.109677419354839</v>
      </c>
      <c r="E153" s="24" t="s">
        <v>143</v>
      </c>
      <c r="F153" s="24">
        <f t="shared" si="3"/>
        <v>8</v>
      </c>
      <c r="G153" s="24">
        <v>31</v>
      </c>
      <c r="I153" s="24"/>
    </row>
    <row r="154" spans="1:9" ht="12.75" customHeight="1">
      <c r="A154" s="28" t="s">
        <v>93</v>
      </c>
      <c r="B154" s="28" t="s">
        <v>31</v>
      </c>
      <c r="C154" s="24">
        <v>11</v>
      </c>
      <c r="D154" s="24">
        <v>13.253333333333334</v>
      </c>
      <c r="E154" s="24" t="s">
        <v>142</v>
      </c>
      <c r="F154" s="24">
        <f t="shared" si="3"/>
        <v>9</v>
      </c>
      <c r="G154" s="24">
        <v>30</v>
      </c>
      <c r="I154" s="24"/>
    </row>
    <row r="155" spans="1:9" ht="12.75" customHeight="1">
      <c r="A155" s="28" t="s">
        <v>93</v>
      </c>
      <c r="B155" s="28" t="s">
        <v>31</v>
      </c>
      <c r="C155" s="24">
        <v>11</v>
      </c>
      <c r="D155" s="24">
        <v>5.548387096774194</v>
      </c>
      <c r="E155" s="24" t="s">
        <v>141</v>
      </c>
      <c r="F155" s="24">
        <f t="shared" si="3"/>
        <v>10</v>
      </c>
      <c r="G155" s="24">
        <v>31</v>
      </c>
      <c r="I155" s="24"/>
    </row>
    <row r="156" spans="1:9" ht="12.75" customHeight="1">
      <c r="A156" s="28" t="s">
        <v>93</v>
      </c>
      <c r="B156" s="28" t="s">
        <v>31</v>
      </c>
      <c r="C156" s="24">
        <v>11</v>
      </c>
      <c r="D156" s="24">
        <v>11.136666666666667</v>
      </c>
      <c r="E156" s="24" t="s">
        <v>140</v>
      </c>
      <c r="F156" s="24">
        <f t="shared" si="3"/>
        <v>11</v>
      </c>
      <c r="G156" s="24">
        <v>30</v>
      </c>
      <c r="I156" s="24"/>
    </row>
    <row r="157" spans="1:9" ht="12.75" customHeight="1">
      <c r="A157" s="28" t="s">
        <v>93</v>
      </c>
      <c r="B157" s="28" t="s">
        <v>31</v>
      </c>
      <c r="C157" s="24">
        <v>11</v>
      </c>
      <c r="D157" s="24">
        <v>20.673333333333332</v>
      </c>
      <c r="E157" s="24" t="s">
        <v>138</v>
      </c>
      <c r="F157" s="24">
        <f t="shared" si="3"/>
        <v>12</v>
      </c>
      <c r="G157" s="24">
        <v>30</v>
      </c>
      <c r="I157" s="24"/>
    </row>
    <row r="158" spans="1:9" ht="12.75" customHeight="1">
      <c r="A158" s="28" t="s">
        <v>89</v>
      </c>
      <c r="B158" s="28" t="s">
        <v>31</v>
      </c>
      <c r="C158" s="24">
        <v>12</v>
      </c>
      <c r="D158" s="24">
        <v>57.9</v>
      </c>
      <c r="E158" s="24" t="s">
        <v>139</v>
      </c>
      <c r="F158" s="24">
        <f t="shared" si="3"/>
        <v>7</v>
      </c>
      <c r="G158" s="24">
        <v>31</v>
      </c>
      <c r="I158" s="24"/>
    </row>
    <row r="159" spans="1:9" ht="12.75" customHeight="1">
      <c r="A159" s="28" t="s">
        <v>89</v>
      </c>
      <c r="B159" s="28" t="s">
        <v>31</v>
      </c>
      <c r="C159" s="24">
        <v>12</v>
      </c>
      <c r="D159" s="24">
        <v>22.748387096774195</v>
      </c>
      <c r="E159" s="24" t="s">
        <v>143</v>
      </c>
      <c r="F159" s="24">
        <f t="shared" si="3"/>
        <v>8</v>
      </c>
      <c r="G159" s="24">
        <v>31</v>
      </c>
      <c r="I159" s="24"/>
    </row>
    <row r="160" spans="1:9" ht="12.75" customHeight="1">
      <c r="A160" s="28" t="s">
        <v>89</v>
      </c>
      <c r="B160" s="28" t="s">
        <v>31</v>
      </c>
      <c r="C160" s="24">
        <v>12</v>
      </c>
      <c r="D160" s="24">
        <v>37.03333333333334</v>
      </c>
      <c r="E160" s="24" t="s">
        <v>142</v>
      </c>
      <c r="F160" s="24">
        <f t="shared" si="3"/>
        <v>9</v>
      </c>
      <c r="G160" s="24">
        <v>30</v>
      </c>
      <c r="I160" s="24"/>
    </row>
    <row r="161" spans="1:9" ht="12.75" customHeight="1">
      <c r="A161" s="28" t="s">
        <v>89</v>
      </c>
      <c r="B161" s="28" t="s">
        <v>31</v>
      </c>
      <c r="C161" s="24">
        <v>12</v>
      </c>
      <c r="D161" s="24">
        <v>24.48064516129032</v>
      </c>
      <c r="E161" s="24" t="s">
        <v>141</v>
      </c>
      <c r="F161" s="24">
        <f t="shared" si="3"/>
        <v>10</v>
      </c>
      <c r="G161" s="24">
        <v>31</v>
      </c>
      <c r="I161" s="24"/>
    </row>
    <row r="162" spans="1:9" ht="12.75" customHeight="1">
      <c r="A162" s="28" t="s">
        <v>89</v>
      </c>
      <c r="B162" s="28" t="s">
        <v>31</v>
      </c>
      <c r="C162" s="24">
        <v>12</v>
      </c>
      <c r="D162" s="24">
        <v>28.83333333333334</v>
      </c>
      <c r="E162" s="24" t="s">
        <v>140</v>
      </c>
      <c r="F162" s="24">
        <f t="shared" si="3"/>
        <v>11</v>
      </c>
      <c r="G162" s="24">
        <v>30</v>
      </c>
      <c r="I162" s="24"/>
    </row>
    <row r="163" spans="1:9" ht="12.75" customHeight="1">
      <c r="A163" s="28" t="s">
        <v>89</v>
      </c>
      <c r="B163" s="28" t="s">
        <v>31</v>
      </c>
      <c r="C163" s="24">
        <v>12</v>
      </c>
      <c r="D163" s="24">
        <v>41.95666666666666</v>
      </c>
      <c r="E163" s="24" t="s">
        <v>138</v>
      </c>
      <c r="F163" s="24">
        <f>MONTH(E163)</f>
        <v>12</v>
      </c>
      <c r="G163" s="24">
        <v>30</v>
      </c>
      <c r="I163" s="24"/>
    </row>
    <row r="164" ht="12.75" customHeight="1">
      <c r="I164" s="24"/>
    </row>
    <row r="165" ht="12.75" customHeight="1">
      <c r="I165" s="24"/>
    </row>
    <row r="166" ht="12.75" customHeight="1">
      <c r="I166" s="24"/>
    </row>
    <row r="167" ht="12.75" customHeight="1">
      <c r="I167" s="24"/>
    </row>
    <row r="168" ht="12.75" customHeight="1">
      <c r="I168" s="24"/>
    </row>
    <row r="169" ht="12.75" customHeight="1">
      <c r="I169" s="24"/>
    </row>
    <row r="170" ht="12.75" customHeight="1">
      <c r="I170" s="24"/>
    </row>
    <row r="171" ht="12.75" customHeight="1">
      <c r="I171" s="24"/>
    </row>
    <row r="172" ht="12.75" customHeight="1">
      <c r="I172" s="24"/>
    </row>
    <row r="173" ht="12.75" customHeight="1">
      <c r="I173" s="24"/>
    </row>
    <row r="174" ht="12.75" customHeight="1">
      <c r="I174" s="24"/>
    </row>
    <row r="175" ht="12.75" customHeight="1">
      <c r="I175" s="24"/>
    </row>
    <row r="176" ht="12.75" customHeight="1">
      <c r="I176" s="24"/>
    </row>
    <row r="177" ht="12.75" customHeight="1">
      <c r="I177" s="24"/>
    </row>
    <row r="178" ht="12.75" customHeight="1">
      <c r="I178" s="24"/>
    </row>
    <row r="179" ht="12.75" customHeight="1">
      <c r="I179" s="24"/>
    </row>
    <row r="180" ht="12.75" customHeight="1">
      <c r="I180" s="24"/>
    </row>
    <row r="181" ht="12.75" customHeight="1">
      <c r="I181" s="24"/>
    </row>
    <row r="182" ht="12.75" customHeight="1">
      <c r="I182" s="24"/>
    </row>
    <row r="183" ht="12.75" customHeight="1">
      <c r="I183" s="24"/>
    </row>
    <row r="184" ht="12.75" customHeight="1">
      <c r="I184" s="24"/>
    </row>
    <row r="185" ht="12.75" customHeight="1">
      <c r="I185" s="24"/>
    </row>
    <row r="186" ht="12.75" customHeight="1">
      <c r="I186" s="24"/>
    </row>
    <row r="187" ht="12.75" customHeight="1">
      <c r="I187" s="24"/>
    </row>
    <row r="188" ht="12.75" customHeight="1">
      <c r="I188" s="24"/>
    </row>
    <row r="189" ht="12.75" customHeight="1">
      <c r="I189" s="24"/>
    </row>
    <row r="190" ht="12.75" customHeight="1">
      <c r="I190" s="24"/>
    </row>
    <row r="191" ht="12.75" customHeight="1">
      <c r="I191" s="24"/>
    </row>
    <row r="192" ht="12.75" customHeight="1">
      <c r="I192" s="24"/>
    </row>
    <row r="193" ht="12.75" customHeight="1">
      <c r="I193" s="24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J30" sqref="J30"/>
    </sheetView>
  </sheetViews>
  <sheetFormatPr defaultColWidth="9.140625" defaultRowHeight="12.75"/>
  <cols>
    <col min="1" max="1" width="20.00390625" style="0" bestFit="1" customWidth="1"/>
    <col min="2" max="2" width="5.00390625" style="0" bestFit="1" customWidth="1"/>
    <col min="11" max="11" width="19.7109375" style="0" bestFit="1" customWidth="1"/>
  </cols>
  <sheetData>
    <row r="2" ht="12.75">
      <c r="J2" s="16"/>
    </row>
    <row r="3" spans="1:10" ht="12.75">
      <c r="A3" s="1" t="s">
        <v>69</v>
      </c>
      <c r="B3" s="1" t="s">
        <v>30</v>
      </c>
      <c r="C3" s="1" t="s">
        <v>27</v>
      </c>
      <c r="D3" s="1" t="s">
        <v>120</v>
      </c>
      <c r="E3" s="1" t="s">
        <v>119</v>
      </c>
      <c r="F3" s="1" t="s">
        <v>121</v>
      </c>
      <c r="G3" s="1" t="s">
        <v>122</v>
      </c>
      <c r="H3" s="1" t="s">
        <v>123</v>
      </c>
      <c r="I3" s="1" t="s">
        <v>124</v>
      </c>
      <c r="J3" s="16"/>
    </row>
    <row r="4" spans="1:10" ht="12.75">
      <c r="A4" s="15" t="s">
        <v>78</v>
      </c>
      <c r="B4" s="14" t="s">
        <v>32</v>
      </c>
      <c r="C4">
        <v>13</v>
      </c>
      <c r="D4" s="24">
        <v>32.532258064516135</v>
      </c>
      <c r="E4" s="24">
        <v>29.1</v>
      </c>
      <c r="F4" s="24">
        <v>36.96666666666666</v>
      </c>
      <c r="G4" s="24">
        <v>30.64838709677419</v>
      </c>
      <c r="H4" s="24">
        <v>65.08</v>
      </c>
      <c r="I4" s="24">
        <v>61.65333333333332</v>
      </c>
      <c r="J4" s="16"/>
    </row>
    <row r="5" spans="1:10" ht="12.75">
      <c r="A5" s="15" t="s">
        <v>95</v>
      </c>
      <c r="B5" s="14" t="s">
        <v>32</v>
      </c>
      <c r="C5">
        <v>86</v>
      </c>
      <c r="D5" s="24">
        <v>44.70322580645163</v>
      </c>
      <c r="E5" s="24">
        <v>39.66129032258064</v>
      </c>
      <c r="F5" s="24">
        <v>47.50666666666667</v>
      </c>
      <c r="G5" s="24">
        <v>37.674193548387095</v>
      </c>
      <c r="H5" s="24">
        <v>74.85</v>
      </c>
      <c r="I5" s="24">
        <v>73.84333333333332</v>
      </c>
      <c r="J5" s="16"/>
    </row>
    <row r="6" spans="1:10" ht="12.75">
      <c r="A6" s="15" t="s">
        <v>88</v>
      </c>
      <c r="B6" s="14" t="s">
        <v>32</v>
      </c>
      <c r="C6">
        <v>105</v>
      </c>
      <c r="D6" s="24">
        <v>44.1741935483871</v>
      </c>
      <c r="E6" s="24">
        <v>40.38387096774194</v>
      </c>
      <c r="F6" s="24">
        <v>47.65333333333335</v>
      </c>
      <c r="G6" s="24">
        <v>38.37419354838709</v>
      </c>
      <c r="H6" s="24">
        <v>74.76333333333334</v>
      </c>
      <c r="I6" s="24">
        <v>75.04666666666668</v>
      </c>
      <c r="J6" s="16"/>
    </row>
    <row r="7" spans="1:10" ht="12.75">
      <c r="A7" s="15" t="s">
        <v>96</v>
      </c>
      <c r="B7" s="14" t="s">
        <v>32</v>
      </c>
      <c r="C7">
        <v>162</v>
      </c>
      <c r="D7" s="24">
        <v>46.2</v>
      </c>
      <c r="E7" s="24">
        <v>42.44838709677419</v>
      </c>
      <c r="F7" s="24">
        <v>50.19666666666668</v>
      </c>
      <c r="G7" s="24">
        <v>39.41612903225806</v>
      </c>
      <c r="H7" s="24">
        <v>81.28333333333333</v>
      </c>
      <c r="I7" s="24">
        <v>78.55</v>
      </c>
      <c r="J7" s="16"/>
    </row>
    <row r="8" spans="1:10" ht="12.75">
      <c r="A8" s="15" t="s">
        <v>90</v>
      </c>
      <c r="B8" s="14" t="s">
        <v>32</v>
      </c>
      <c r="C8">
        <v>185</v>
      </c>
      <c r="D8" s="24">
        <v>58.1741935483871</v>
      </c>
      <c r="E8" s="24">
        <v>54.541935483870965</v>
      </c>
      <c r="F8" s="24">
        <v>70.44</v>
      </c>
      <c r="G8" s="24">
        <v>49.964516129032255</v>
      </c>
      <c r="H8" s="24">
        <v>102.89</v>
      </c>
      <c r="I8" s="24">
        <v>101.98</v>
      </c>
      <c r="J8" s="16"/>
    </row>
    <row r="9" spans="1:10" ht="12.75">
      <c r="A9" s="15" t="s">
        <v>91</v>
      </c>
      <c r="B9" s="14" t="s">
        <v>32</v>
      </c>
      <c r="C9">
        <v>279</v>
      </c>
      <c r="D9" s="24">
        <v>80.43870967741935</v>
      </c>
      <c r="E9" s="24">
        <v>75.57096774193548</v>
      </c>
      <c r="F9" s="24">
        <v>97.01333333333332</v>
      </c>
      <c r="G9" s="24">
        <v>67.09354838709677</v>
      </c>
      <c r="H9" s="24">
        <v>167.4633333333333</v>
      </c>
      <c r="I9" s="24">
        <v>142.15666666666667</v>
      </c>
      <c r="J9" s="16"/>
    </row>
    <row r="10" spans="1:10" ht="12.75">
      <c r="A10" s="15" t="s">
        <v>81</v>
      </c>
      <c r="B10" s="14" t="s">
        <v>32</v>
      </c>
      <c r="C10">
        <v>312</v>
      </c>
      <c r="D10" s="24">
        <v>82.33870967741937</v>
      </c>
      <c r="E10" s="24">
        <v>78.11935483870967</v>
      </c>
      <c r="F10" s="24">
        <v>98.49333333333334</v>
      </c>
      <c r="G10" s="24">
        <v>68.20645161290321</v>
      </c>
      <c r="H10" s="24">
        <v>174.63</v>
      </c>
      <c r="I10" s="24">
        <v>148.67333333333335</v>
      </c>
      <c r="J10" s="16"/>
    </row>
    <row r="11" spans="1:10" ht="12.75">
      <c r="A11" s="15" t="s">
        <v>80</v>
      </c>
      <c r="B11" s="14" t="s">
        <v>32</v>
      </c>
      <c r="C11">
        <v>341</v>
      </c>
      <c r="D11" s="24">
        <v>88.47419354838713</v>
      </c>
      <c r="E11" s="24">
        <v>83.28709677419354</v>
      </c>
      <c r="F11" s="24">
        <v>131.93333333333334</v>
      </c>
      <c r="G11" s="24">
        <v>70.36129032258066</v>
      </c>
      <c r="H11" s="24">
        <v>183.13</v>
      </c>
      <c r="I11" s="24">
        <v>160.34666666666664</v>
      </c>
      <c r="J11" s="16"/>
    </row>
    <row r="12" spans="1:10" ht="12.75">
      <c r="A12" s="15" t="s">
        <v>87</v>
      </c>
      <c r="B12" s="14" t="s">
        <v>32</v>
      </c>
      <c r="C12">
        <v>436</v>
      </c>
      <c r="D12" s="24">
        <v>97.24838709677417</v>
      </c>
      <c r="E12" s="24">
        <v>90.28064516129032</v>
      </c>
      <c r="F12" s="24">
        <v>114.72</v>
      </c>
      <c r="G12" s="24">
        <v>75.48387096774194</v>
      </c>
      <c r="H12" s="24">
        <v>190.52666666666667</v>
      </c>
      <c r="I12" s="24">
        <v>177.26</v>
      </c>
      <c r="J12" s="16"/>
    </row>
    <row r="13" spans="1:10" ht="12.75">
      <c r="A13" s="15" t="s">
        <v>74</v>
      </c>
      <c r="B13" s="14" t="s">
        <v>32</v>
      </c>
      <c r="C13">
        <v>462</v>
      </c>
      <c r="D13" s="24">
        <v>97.56774193548388</v>
      </c>
      <c r="E13" s="24">
        <v>90.76129032258065</v>
      </c>
      <c r="F13" s="24">
        <v>115.32</v>
      </c>
      <c r="G13" s="24">
        <v>75.53225806451611</v>
      </c>
      <c r="H13" s="24">
        <v>190.9</v>
      </c>
      <c r="I13" s="24">
        <v>177.77</v>
      </c>
      <c r="J13" s="16"/>
    </row>
    <row r="14" spans="1:10" ht="12.75">
      <c r="A14" s="15" t="s">
        <v>76</v>
      </c>
      <c r="B14" s="14" t="s">
        <v>32</v>
      </c>
      <c r="C14">
        <v>471</v>
      </c>
      <c r="D14" s="24">
        <v>100.39354838709679</v>
      </c>
      <c r="E14" s="24">
        <v>93.43225806451613</v>
      </c>
      <c r="F14" s="24">
        <v>119.75666666666667</v>
      </c>
      <c r="G14" s="24">
        <v>76.40967741935485</v>
      </c>
      <c r="H14" s="24">
        <v>197.5366666666667</v>
      </c>
      <c r="I14" s="24">
        <v>188.37</v>
      </c>
      <c r="J14" s="16"/>
    </row>
    <row r="15" spans="1:10" ht="12.75">
      <c r="A15" s="15" t="s">
        <v>85</v>
      </c>
      <c r="B15" s="14" t="s">
        <v>32</v>
      </c>
      <c r="C15">
        <v>532</v>
      </c>
      <c r="D15" s="24">
        <v>113.01935483870969</v>
      </c>
      <c r="E15" s="24">
        <v>98.68709677419355</v>
      </c>
      <c r="F15" s="24">
        <v>129.60666666666665</v>
      </c>
      <c r="G15" s="24">
        <v>81.59032258064518</v>
      </c>
      <c r="H15" s="24">
        <v>205.92333333333335</v>
      </c>
      <c r="I15" s="24">
        <v>199.32666666666668</v>
      </c>
      <c r="J15" s="16"/>
    </row>
    <row r="16" spans="1:10" ht="12.75">
      <c r="A16" s="15" t="s">
        <v>86</v>
      </c>
      <c r="B16" s="14" t="s">
        <v>32</v>
      </c>
      <c r="C16">
        <v>607</v>
      </c>
      <c r="D16" s="24">
        <v>117.99032258064516</v>
      </c>
      <c r="E16" s="24">
        <v>109.55483870967741</v>
      </c>
      <c r="F16" s="24">
        <v>141.93</v>
      </c>
      <c r="G16" s="24">
        <v>85.8451612903226</v>
      </c>
      <c r="H16" s="24">
        <v>216.41</v>
      </c>
      <c r="I16" s="24">
        <v>220.90666666666667</v>
      </c>
      <c r="J16" s="16"/>
    </row>
    <row r="17" spans="1:10" ht="12.75">
      <c r="A17" s="15" t="s">
        <v>75</v>
      </c>
      <c r="B17" s="14" t="s">
        <v>32</v>
      </c>
      <c r="C17">
        <v>721</v>
      </c>
      <c r="D17" s="24">
        <v>118.46129032258064</v>
      </c>
      <c r="E17" s="24">
        <v>111.40967741935485</v>
      </c>
      <c r="F17" s="24">
        <v>145.0366666666667</v>
      </c>
      <c r="G17" s="24">
        <v>87.4258064516129</v>
      </c>
      <c r="H17" s="24">
        <v>216.6866666666666</v>
      </c>
      <c r="I17" s="24">
        <v>225.91333333333333</v>
      </c>
      <c r="J17" s="16"/>
    </row>
    <row r="18" spans="1:10" ht="12.75">
      <c r="A18" s="15" t="s">
        <v>79</v>
      </c>
      <c r="B18" s="14" t="s">
        <v>32</v>
      </c>
      <c r="C18">
        <v>792</v>
      </c>
      <c r="D18" s="24">
        <v>124.50322580645161</v>
      </c>
      <c r="E18" s="24">
        <v>117.9967741935484</v>
      </c>
      <c r="F18" s="24">
        <v>158.44333333333333</v>
      </c>
      <c r="G18" s="24">
        <v>93.60967741935484</v>
      </c>
      <c r="H18" s="24">
        <v>226.76</v>
      </c>
      <c r="I18" s="24">
        <v>247.63666666666666</v>
      </c>
      <c r="J18" s="16"/>
    </row>
    <row r="19" spans="1:10" ht="25.5">
      <c r="A19" s="15" t="s">
        <v>94</v>
      </c>
      <c r="B19" s="14" t="s">
        <v>32</v>
      </c>
      <c r="C19">
        <v>846</v>
      </c>
      <c r="D19" s="24">
        <v>183.71612903225807</v>
      </c>
      <c r="E19" s="24">
        <v>143.20322580645163</v>
      </c>
      <c r="F19" s="24">
        <v>196.3033333333333</v>
      </c>
      <c r="G19" s="24">
        <v>120.75483870967744</v>
      </c>
      <c r="H19" s="24">
        <v>257.47</v>
      </c>
      <c r="I19" s="24">
        <v>298.57</v>
      </c>
      <c r="J19" s="16"/>
    </row>
    <row r="20" spans="1:10" ht="12.75">
      <c r="A20" s="15" t="s">
        <v>92</v>
      </c>
      <c r="B20" s="14" t="s">
        <v>32</v>
      </c>
      <c r="C20">
        <v>858</v>
      </c>
      <c r="D20" s="24">
        <v>183.56129032258067</v>
      </c>
      <c r="E20" s="24">
        <v>142.9548387096774</v>
      </c>
      <c r="F20" s="24">
        <v>196.7533333333333</v>
      </c>
      <c r="G20" s="24">
        <v>120.57741935483872</v>
      </c>
      <c r="H20" s="24">
        <v>255.43</v>
      </c>
      <c r="I20" s="24">
        <v>299.4966666666667</v>
      </c>
      <c r="J20" s="16"/>
    </row>
    <row r="21" spans="1:10" ht="12.75">
      <c r="A21" s="15" t="s">
        <v>70</v>
      </c>
      <c r="B21" s="14" t="s">
        <v>31</v>
      </c>
      <c r="C21">
        <v>1</v>
      </c>
      <c r="D21" s="24">
        <v>21.274193548387096</v>
      </c>
      <c r="E21" s="24">
        <v>21.235483870967744</v>
      </c>
      <c r="F21" s="24">
        <v>19.446666666666665</v>
      </c>
      <c r="G21" s="24">
        <v>20.003225806451614</v>
      </c>
      <c r="H21" s="24">
        <v>32.20666666666667</v>
      </c>
      <c r="I21" s="24">
        <v>38.06333333333334</v>
      </c>
      <c r="J21" s="16"/>
    </row>
    <row r="22" spans="1:10" ht="12.75">
      <c r="A22" s="15" t="s">
        <v>73</v>
      </c>
      <c r="B22" s="14" t="s">
        <v>31</v>
      </c>
      <c r="C22">
        <v>2</v>
      </c>
      <c r="D22" s="24">
        <v>10.293548387096777</v>
      </c>
      <c r="E22" s="24">
        <v>7.603225806451612</v>
      </c>
      <c r="F22" s="24">
        <v>17.21</v>
      </c>
      <c r="G22" s="24">
        <v>10.345161290322578</v>
      </c>
      <c r="H22" s="24">
        <v>31.506666666666664</v>
      </c>
      <c r="I22" s="24">
        <v>22.71333333333333</v>
      </c>
      <c r="J22" s="16"/>
    </row>
    <row r="23" spans="1:10" ht="12.75">
      <c r="A23" s="15" t="s">
        <v>71</v>
      </c>
      <c r="B23" s="14" t="s">
        <v>31</v>
      </c>
      <c r="C23">
        <v>3</v>
      </c>
      <c r="D23" s="24">
        <v>9.419354838709678</v>
      </c>
      <c r="E23" s="24">
        <v>6.6032258064516105</v>
      </c>
      <c r="F23" s="24">
        <v>6.836666666666665</v>
      </c>
      <c r="G23" s="24">
        <v>5.1161290322580655</v>
      </c>
      <c r="H23" s="24">
        <v>6.16</v>
      </c>
      <c r="I23" s="24">
        <v>7.733333333333332</v>
      </c>
      <c r="J23" s="16"/>
    </row>
    <row r="24" spans="1:10" ht="12.75">
      <c r="A24" s="15" t="s">
        <v>84</v>
      </c>
      <c r="B24" s="14" t="s">
        <v>31</v>
      </c>
      <c r="C24">
        <v>4</v>
      </c>
      <c r="D24" s="24">
        <v>7.732258064516127</v>
      </c>
      <c r="E24" s="24">
        <v>7.493548387096774</v>
      </c>
      <c r="F24" s="24">
        <v>14.04</v>
      </c>
      <c r="G24" s="24">
        <v>7.83225806451613</v>
      </c>
      <c r="H24" s="24">
        <v>8.333333333333332</v>
      </c>
      <c r="I24" s="24">
        <v>15.103333333333332</v>
      </c>
      <c r="J24" s="16"/>
    </row>
    <row r="25" spans="1:10" ht="12.75">
      <c r="A25" s="15" t="s">
        <v>82</v>
      </c>
      <c r="B25" s="14" t="s">
        <v>31</v>
      </c>
      <c r="C25">
        <v>6</v>
      </c>
      <c r="D25" s="24">
        <v>2.274193548387097</v>
      </c>
      <c r="E25" s="24">
        <v>2.354838709677419</v>
      </c>
      <c r="F25" s="24">
        <v>1.676666666666667</v>
      </c>
      <c r="G25" s="24">
        <v>1.0161290322580645</v>
      </c>
      <c r="H25" s="24">
        <v>6.94</v>
      </c>
      <c r="I25" s="24">
        <v>6.67</v>
      </c>
      <c r="J25" s="16"/>
    </row>
    <row r="26" spans="1:10" ht="12.75">
      <c r="A26" s="15" t="s">
        <v>83</v>
      </c>
      <c r="B26" s="14" t="s">
        <v>31</v>
      </c>
      <c r="C26">
        <v>7</v>
      </c>
      <c r="D26" s="24">
        <v>5.816129032258063</v>
      </c>
      <c r="E26" s="24">
        <v>4.248387096774194</v>
      </c>
      <c r="F26" s="24">
        <v>9.05</v>
      </c>
      <c r="G26" s="24">
        <v>4.4064516129032265</v>
      </c>
      <c r="H26" s="24">
        <v>6.003333333333333</v>
      </c>
      <c r="I26" s="24">
        <v>10.24</v>
      </c>
      <c r="J26" s="16"/>
    </row>
    <row r="27" spans="1:9" ht="12.75">
      <c r="A27" s="15" t="s">
        <v>72</v>
      </c>
      <c r="B27" s="14" t="s">
        <v>31</v>
      </c>
      <c r="C27">
        <v>8</v>
      </c>
      <c r="D27" s="24">
        <v>1.5516129032258066</v>
      </c>
      <c r="E27" s="24">
        <v>1.0064516129032255</v>
      </c>
      <c r="F27" s="24">
        <v>2.61</v>
      </c>
      <c r="G27" s="24">
        <v>0.6967741935483873</v>
      </c>
      <c r="H27" s="24">
        <v>1.896666666666667</v>
      </c>
      <c r="I27" s="24">
        <v>1.82</v>
      </c>
    </row>
    <row r="28" spans="1:9" ht="12.75">
      <c r="A28" s="15" t="s">
        <v>77</v>
      </c>
      <c r="B28" s="14" t="s">
        <v>31</v>
      </c>
      <c r="C28">
        <v>9</v>
      </c>
      <c r="D28" s="24">
        <v>1.4774193548387098</v>
      </c>
      <c r="E28" s="24">
        <v>2.3193548387096787</v>
      </c>
      <c r="F28" s="24">
        <v>2.6333333333333346</v>
      </c>
      <c r="G28" s="24">
        <v>0.6677419354838711</v>
      </c>
      <c r="H28" s="24">
        <v>8.26666666666667</v>
      </c>
      <c r="I28" s="24">
        <v>8.853333333333333</v>
      </c>
    </row>
    <row r="29" spans="1:9" ht="12.75">
      <c r="A29" s="15" t="s">
        <v>93</v>
      </c>
      <c r="B29" s="14" t="s">
        <v>31</v>
      </c>
      <c r="C29">
        <v>11</v>
      </c>
      <c r="D29" s="24">
        <v>5.648387096774193</v>
      </c>
      <c r="E29" s="24">
        <v>6.109677419354839</v>
      </c>
      <c r="F29" s="24">
        <v>13.253333333333334</v>
      </c>
      <c r="G29" s="24">
        <v>5.548387096774194</v>
      </c>
      <c r="H29" s="24">
        <v>11.136666666666667</v>
      </c>
      <c r="I29" s="24">
        <v>20.673333333333332</v>
      </c>
    </row>
    <row r="30" spans="1:9" ht="12.75">
      <c r="A30" s="15" t="s">
        <v>89</v>
      </c>
      <c r="B30" s="14" t="s">
        <v>31</v>
      </c>
      <c r="C30">
        <v>12</v>
      </c>
      <c r="D30" s="24">
        <v>57.9</v>
      </c>
      <c r="E30" s="24">
        <v>22.748387096774195</v>
      </c>
      <c r="F30" s="24">
        <v>37.03333333333334</v>
      </c>
      <c r="G30" s="24">
        <v>24.48064516129032</v>
      </c>
      <c r="H30" s="24">
        <v>28.83333333333334</v>
      </c>
      <c r="I30" s="24">
        <v>41.95666666666666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C6" sqref="C6"/>
    </sheetView>
  </sheetViews>
  <sheetFormatPr defaultColWidth="9.140625" defaultRowHeight="12.75"/>
  <cols>
    <col min="1" max="1" width="20.00390625" style="0" bestFit="1" customWidth="1"/>
  </cols>
  <sheetData>
    <row r="2" spans="1:4" ht="12.75">
      <c r="A2" t="s">
        <v>68</v>
      </c>
      <c r="D2" t="s">
        <v>28</v>
      </c>
    </row>
    <row r="3" spans="1:9" ht="12.75">
      <c r="A3" t="s">
        <v>29</v>
      </c>
      <c r="B3" t="s">
        <v>30</v>
      </c>
      <c r="C3" t="s">
        <v>27</v>
      </c>
      <c r="D3">
        <v>7</v>
      </c>
      <c r="E3">
        <v>8</v>
      </c>
      <c r="F3">
        <v>9</v>
      </c>
      <c r="G3">
        <v>10</v>
      </c>
      <c r="H3">
        <v>11</v>
      </c>
      <c r="I3">
        <v>12</v>
      </c>
    </row>
    <row r="4" spans="1:9" ht="12.75">
      <c r="A4" t="s">
        <v>8</v>
      </c>
      <c r="B4" t="s">
        <v>32</v>
      </c>
      <c r="C4">
        <v>13</v>
      </c>
      <c r="D4" s="16">
        <f>Sorted!D4*1000</f>
        <v>32532.258064516136</v>
      </c>
      <c r="E4" s="16">
        <f>Sorted!E4*1000</f>
        <v>29100</v>
      </c>
      <c r="F4" s="16">
        <f>Sorted!F4*1000</f>
        <v>36966.666666666664</v>
      </c>
      <c r="G4" s="16">
        <f>Sorted!G4*1000</f>
        <v>30648.38709677419</v>
      </c>
      <c r="H4" s="16">
        <f>Sorted!H4*1000</f>
        <v>65080</v>
      </c>
      <c r="I4" s="16">
        <f>Sorted!I4*1000</f>
        <v>61653.33333333332</v>
      </c>
    </row>
    <row r="5" spans="1:9" ht="12.75">
      <c r="A5" t="s">
        <v>25</v>
      </c>
      <c r="B5" t="s">
        <v>32</v>
      </c>
      <c r="C5">
        <v>86</v>
      </c>
      <c r="D5" s="16">
        <f>Sorted!D5*1000</f>
        <v>44703.22580645163</v>
      </c>
      <c r="E5" s="16">
        <f>Sorted!E5*1000</f>
        <v>39661.290322580644</v>
      </c>
      <c r="F5" s="16">
        <f>Sorted!F5*1000</f>
        <v>47506.666666666664</v>
      </c>
      <c r="G5" s="16">
        <f>Sorted!G5*1000</f>
        <v>37674.19354838709</v>
      </c>
      <c r="H5" s="16">
        <f>Sorted!H5*1000</f>
        <v>74850</v>
      </c>
      <c r="I5" s="16">
        <f>Sorted!I5*1000</f>
        <v>73843.33333333331</v>
      </c>
    </row>
    <row r="6" spans="1:9" ht="12.75">
      <c r="A6" t="s">
        <v>18</v>
      </c>
      <c r="B6" t="s">
        <v>32</v>
      </c>
      <c r="C6">
        <v>105</v>
      </c>
      <c r="D6" s="16">
        <f>Sorted!D6*1000</f>
        <v>44174.1935483871</v>
      </c>
      <c r="E6" s="16">
        <f>Sorted!E6*1000</f>
        <v>40383.87096774194</v>
      </c>
      <c r="F6" s="16">
        <f>Sorted!F6*1000</f>
        <v>47653.33333333335</v>
      </c>
      <c r="G6" s="16">
        <f>Sorted!G6*1000</f>
        <v>38374.19354838709</v>
      </c>
      <c r="H6" s="16">
        <f>Sorted!H6*1000</f>
        <v>74763.33333333333</v>
      </c>
      <c r="I6" s="16">
        <f>Sorted!I6*1000</f>
        <v>75046.66666666669</v>
      </c>
    </row>
    <row r="7" spans="1:9" ht="12.75">
      <c r="A7" t="s">
        <v>26</v>
      </c>
      <c r="B7" t="s">
        <v>32</v>
      </c>
      <c r="C7">
        <v>162</v>
      </c>
      <c r="D7" s="16">
        <f>Sorted!D7*1000</f>
        <v>46200</v>
      </c>
      <c r="E7" s="16">
        <f>Sorted!E7*1000</f>
        <v>42448.38709677419</v>
      </c>
      <c r="F7" s="16">
        <f>Sorted!F7*1000</f>
        <v>50196.66666666668</v>
      </c>
      <c r="G7" s="16">
        <f>Sorted!G7*1000</f>
        <v>39416.12903225806</v>
      </c>
      <c r="H7" s="16">
        <f>Sorted!H7*1000</f>
        <v>81283.33333333333</v>
      </c>
      <c r="I7" s="16">
        <f>Sorted!I7*1000</f>
        <v>78550</v>
      </c>
    </row>
    <row r="8" spans="1:9" ht="12.75">
      <c r="A8" t="s">
        <v>20</v>
      </c>
      <c r="B8" t="s">
        <v>32</v>
      </c>
      <c r="C8">
        <v>185</v>
      </c>
      <c r="D8" s="16">
        <f>Sorted!D8*1000</f>
        <v>58174.1935483871</v>
      </c>
      <c r="E8" s="16">
        <f>Sorted!E8*1000</f>
        <v>54541.93548387096</v>
      </c>
      <c r="F8" s="16">
        <f>Sorted!F8*1000</f>
        <v>70440</v>
      </c>
      <c r="G8" s="16">
        <f>Sorted!G8*1000</f>
        <v>49964.51612903226</v>
      </c>
      <c r="H8" s="16">
        <f>Sorted!H8*1000</f>
        <v>102890</v>
      </c>
      <c r="I8" s="16">
        <f>Sorted!I8*1000</f>
        <v>101980</v>
      </c>
    </row>
    <row r="9" spans="1:9" ht="12.75">
      <c r="A9" t="s">
        <v>21</v>
      </c>
      <c r="B9" t="s">
        <v>32</v>
      </c>
      <c r="C9">
        <v>279</v>
      </c>
      <c r="D9" s="16">
        <f>Sorted!D9*1000</f>
        <v>80438.70967741935</v>
      </c>
      <c r="E9" s="16">
        <f>Sorted!E9*1000</f>
        <v>75570.96774193547</v>
      </c>
      <c r="F9" s="16">
        <f>Sorted!F9*1000</f>
        <v>97013.33333333331</v>
      </c>
      <c r="G9" s="16">
        <f>Sorted!G9*1000</f>
        <v>67093.54838709677</v>
      </c>
      <c r="H9" s="16">
        <f>Sorted!H9*1000</f>
        <v>167463.3333333333</v>
      </c>
      <c r="I9" s="16">
        <f>Sorted!I9*1000</f>
        <v>142156.66666666666</v>
      </c>
    </row>
    <row r="10" spans="1:9" ht="12.75">
      <c r="A10" t="s">
        <v>11</v>
      </c>
      <c r="B10" t="s">
        <v>32</v>
      </c>
      <c r="C10">
        <v>312</v>
      </c>
      <c r="D10" s="16">
        <f>Sorted!D10*1000</f>
        <v>82338.70967741938</v>
      </c>
      <c r="E10" s="16">
        <f>Sorted!E10*1000</f>
        <v>78119.35483870967</v>
      </c>
      <c r="F10" s="16">
        <f>Sorted!F10*1000</f>
        <v>98493.33333333334</v>
      </c>
      <c r="G10" s="16">
        <f>Sorted!G10*1000</f>
        <v>68206.45161290321</v>
      </c>
      <c r="H10" s="16">
        <f>Sorted!H10*1000</f>
        <v>174630</v>
      </c>
      <c r="I10" s="16">
        <f>Sorted!I10*1000</f>
        <v>148673.33333333334</v>
      </c>
    </row>
    <row r="11" spans="1:9" ht="12.75">
      <c r="A11" t="s">
        <v>10</v>
      </c>
      <c r="B11" t="s">
        <v>32</v>
      </c>
      <c r="C11">
        <v>341</v>
      </c>
      <c r="D11" s="16">
        <f>Sorted!D11*1000</f>
        <v>88474.19354838713</v>
      </c>
      <c r="E11" s="16">
        <f>Sorted!E11*1000</f>
        <v>83287.09677419355</v>
      </c>
      <c r="F11" s="16">
        <f>Sorted!F11*1000</f>
        <v>131933.33333333334</v>
      </c>
      <c r="G11" s="16">
        <f>Sorted!G11*1000</f>
        <v>70361.29032258065</v>
      </c>
      <c r="H11" s="16">
        <f>Sorted!H11*1000</f>
        <v>183130</v>
      </c>
      <c r="I11" s="16">
        <f>Sorted!I11*1000</f>
        <v>160346.66666666663</v>
      </c>
    </row>
    <row r="12" spans="1:9" ht="12.75">
      <c r="A12" t="s">
        <v>17</v>
      </c>
      <c r="B12" t="s">
        <v>32</v>
      </c>
      <c r="C12">
        <v>436</v>
      </c>
      <c r="D12" s="16">
        <f>Sorted!D12*1000</f>
        <v>97248.38709677417</v>
      </c>
      <c r="E12" s="16">
        <f>Sorted!E12*1000</f>
        <v>90280.64516129032</v>
      </c>
      <c r="F12" s="16">
        <f>Sorted!F12*1000</f>
        <v>114720</v>
      </c>
      <c r="G12" s="16">
        <f>Sorted!G12*1000</f>
        <v>75483.87096774194</v>
      </c>
      <c r="H12" s="16">
        <f>Sorted!H12*1000</f>
        <v>190526.66666666666</v>
      </c>
      <c r="I12" s="16">
        <f>Sorted!I12*1000</f>
        <v>177260</v>
      </c>
    </row>
    <row r="13" spans="1:9" ht="12.75">
      <c r="A13" t="s">
        <v>4</v>
      </c>
      <c r="B13" t="s">
        <v>32</v>
      </c>
      <c r="C13">
        <v>462</v>
      </c>
      <c r="D13" s="16">
        <f>Sorted!D13*1000</f>
        <v>97567.74193548388</v>
      </c>
      <c r="E13" s="16">
        <f>Sorted!E13*1000</f>
        <v>90761.29032258065</v>
      </c>
      <c r="F13" s="16">
        <f>Sorted!F13*1000</f>
        <v>115320</v>
      </c>
      <c r="G13" s="16">
        <f>Sorted!G13*1000</f>
        <v>75532.2580645161</v>
      </c>
      <c r="H13" s="16">
        <f>Sorted!H13*1000</f>
        <v>190900</v>
      </c>
      <c r="I13" s="16">
        <f>Sorted!I13*1000</f>
        <v>177770</v>
      </c>
    </row>
    <row r="14" spans="1:9" ht="12.75">
      <c r="A14" t="s">
        <v>6</v>
      </c>
      <c r="B14" t="s">
        <v>32</v>
      </c>
      <c r="C14">
        <v>471</v>
      </c>
      <c r="D14" s="16">
        <f>Sorted!D14*1000</f>
        <v>100393.54838709679</v>
      </c>
      <c r="E14" s="16">
        <f>Sorted!E14*1000</f>
        <v>93432.25806451614</v>
      </c>
      <c r="F14" s="16">
        <f>Sorted!F14*1000</f>
        <v>119756.66666666667</v>
      </c>
      <c r="G14" s="16">
        <f>Sorted!G14*1000</f>
        <v>76409.67741935485</v>
      </c>
      <c r="H14" s="16">
        <f>Sorted!H14*1000</f>
        <v>197536.6666666667</v>
      </c>
      <c r="I14" s="16">
        <f>Sorted!I14*1000</f>
        <v>188370</v>
      </c>
    </row>
    <row r="15" spans="1:9" ht="12.75">
      <c r="A15" t="s">
        <v>15</v>
      </c>
      <c r="B15" t="s">
        <v>32</v>
      </c>
      <c r="C15">
        <v>532</v>
      </c>
      <c r="D15" s="16">
        <f>Sorted!D15*1000</f>
        <v>113019.35483870968</v>
      </c>
      <c r="E15" s="16">
        <f>Sorted!E15*1000</f>
        <v>98687.09677419355</v>
      </c>
      <c r="F15" s="16">
        <f>Sorted!F15*1000</f>
        <v>129606.66666666666</v>
      </c>
      <c r="G15" s="16">
        <f>Sorted!G15*1000</f>
        <v>81590.32258064518</v>
      </c>
      <c r="H15" s="16">
        <f>Sorted!H15*1000</f>
        <v>205923.33333333334</v>
      </c>
      <c r="I15" s="16">
        <f>Sorted!I15*1000</f>
        <v>199326.6666666667</v>
      </c>
    </row>
    <row r="16" spans="1:9" ht="12.75">
      <c r="A16" t="s">
        <v>16</v>
      </c>
      <c r="B16" t="s">
        <v>32</v>
      </c>
      <c r="C16">
        <v>607</v>
      </c>
      <c r="D16" s="16">
        <f>Sorted!D16*1000</f>
        <v>117990.32258064515</v>
      </c>
      <c r="E16" s="16">
        <f>Sorted!E16*1000</f>
        <v>109554.83870967741</v>
      </c>
      <c r="F16" s="16">
        <f>Sorted!F16*1000</f>
        <v>141930</v>
      </c>
      <c r="G16" s="16">
        <f>Sorted!G16*1000</f>
        <v>85845.16129032259</v>
      </c>
      <c r="H16" s="16">
        <f>Sorted!H16*1000</f>
        <v>216410</v>
      </c>
      <c r="I16" s="16">
        <f>Sorted!I16*1000</f>
        <v>220906.66666666666</v>
      </c>
    </row>
    <row r="17" spans="1:9" ht="12.75">
      <c r="A17" t="s">
        <v>5</v>
      </c>
      <c r="B17" t="s">
        <v>32</v>
      </c>
      <c r="C17">
        <v>721</v>
      </c>
      <c r="D17" s="16">
        <f>Sorted!D17*1000</f>
        <v>118461.29032258064</v>
      </c>
      <c r="E17" s="16">
        <f>Sorted!E17*1000</f>
        <v>111409.67741935485</v>
      </c>
      <c r="F17" s="16">
        <f>Sorted!F17*1000</f>
        <v>145036.6666666667</v>
      </c>
      <c r="G17" s="16">
        <f>Sorted!G17*1000</f>
        <v>87425.8064516129</v>
      </c>
      <c r="H17" s="16">
        <f>Sorted!H17*1000</f>
        <v>216686.6666666666</v>
      </c>
      <c r="I17" s="16">
        <f>Sorted!I17*1000</f>
        <v>225913.3333333333</v>
      </c>
    </row>
    <row r="18" spans="1:9" ht="12.75">
      <c r="A18" t="s">
        <v>9</v>
      </c>
      <c r="B18" t="s">
        <v>32</v>
      </c>
      <c r="C18">
        <v>792</v>
      </c>
      <c r="D18" s="16">
        <f>Sorted!D18*1000</f>
        <v>124503.2258064516</v>
      </c>
      <c r="E18" s="16">
        <f>Sorted!E18*1000</f>
        <v>117996.77419354841</v>
      </c>
      <c r="F18" s="16">
        <f>Sorted!F18*1000</f>
        <v>158443.3333333333</v>
      </c>
      <c r="G18" s="16">
        <f>Sorted!G18*1000</f>
        <v>93609.67741935483</v>
      </c>
      <c r="H18" s="16">
        <f>Sorted!H18*1000</f>
        <v>226760</v>
      </c>
      <c r="I18" s="16">
        <f>Sorted!I18*1000</f>
        <v>247636.66666666666</v>
      </c>
    </row>
    <row r="19" spans="1:9" ht="12.75">
      <c r="A19" t="s">
        <v>24</v>
      </c>
      <c r="B19" t="s">
        <v>32</v>
      </c>
      <c r="C19">
        <v>846</v>
      </c>
      <c r="D19" s="16">
        <f>Sorted!D19*1000</f>
        <v>183716.12903225806</v>
      </c>
      <c r="E19" s="16">
        <f>Sorted!E19*1000</f>
        <v>143203.22580645164</v>
      </c>
      <c r="F19" s="16">
        <f>Sorted!F19*1000</f>
        <v>196303.3333333333</v>
      </c>
      <c r="G19" s="16">
        <f>Sorted!G19*1000</f>
        <v>120754.83870967744</v>
      </c>
      <c r="H19" s="16">
        <f>Sorted!H19*1000</f>
        <v>257470.00000000003</v>
      </c>
      <c r="I19" s="16">
        <f>Sorted!I19*1000</f>
        <v>298570</v>
      </c>
    </row>
    <row r="20" spans="1:9" ht="12.75">
      <c r="A20" t="s">
        <v>22</v>
      </c>
      <c r="B20" t="s">
        <v>32</v>
      </c>
      <c r="C20">
        <v>858</v>
      </c>
      <c r="D20" s="16">
        <f>(Sorted!D20+Sorted!D30)*1000</f>
        <v>241461.29032258067</v>
      </c>
      <c r="E20" s="16">
        <f>(Sorted!E20+Sorted!E30)*1000</f>
        <v>165703.2258064516</v>
      </c>
      <c r="F20" s="16">
        <f>(Sorted!F20+Sorted!F30)*1000</f>
        <v>233786.66666666663</v>
      </c>
      <c r="G20" s="16">
        <f>(Sorted!G20+Sorted!G30)*1000</f>
        <v>145058.06451612903</v>
      </c>
      <c r="H20" s="16">
        <f>(Sorted!H20+Sorted!H30)*1000</f>
        <v>284263.3333333333</v>
      </c>
      <c r="I20" s="16">
        <f>(Sorted!I20+Sorted!I30)*1000</f>
        <v>341453.3333333334</v>
      </c>
    </row>
    <row r="21" spans="1:9" ht="12.75">
      <c r="A21" t="s">
        <v>0</v>
      </c>
      <c r="B21" t="s">
        <v>31</v>
      </c>
      <c r="C21">
        <v>1</v>
      </c>
      <c r="D21" s="16">
        <f>Sorted!D21*1000</f>
        <v>21274.193548387095</v>
      </c>
      <c r="E21" s="16">
        <f>Sorted!E21*1000</f>
        <v>21235.483870967746</v>
      </c>
      <c r="F21" s="16">
        <f>Sorted!F21*1000</f>
        <v>19446.666666666664</v>
      </c>
      <c r="G21" s="16">
        <f>Sorted!G21*1000</f>
        <v>20003.225806451614</v>
      </c>
      <c r="H21" s="16">
        <f>Sorted!H21*1000</f>
        <v>32206.66666666667</v>
      </c>
      <c r="I21" s="16">
        <f>Sorted!I21*1000</f>
        <v>38063.33333333334</v>
      </c>
    </row>
    <row r="22" spans="1:9" ht="12.75">
      <c r="A22" t="s">
        <v>3</v>
      </c>
      <c r="B22" t="s">
        <v>31</v>
      </c>
      <c r="C22">
        <v>2</v>
      </c>
      <c r="D22" s="16">
        <f>Sorted!D22*1000</f>
        <v>10293.548387096776</v>
      </c>
      <c r="E22" s="16">
        <f>Sorted!E22*1000</f>
        <v>7603.225806451613</v>
      </c>
      <c r="F22" s="16">
        <f>Sorted!F22*1000</f>
        <v>17210</v>
      </c>
      <c r="G22" s="16">
        <f>Sorted!G22*1000</f>
        <v>10345.161290322578</v>
      </c>
      <c r="H22" s="16">
        <f>Sorted!H22*1000</f>
        <v>31506.666666666664</v>
      </c>
      <c r="I22" s="16">
        <f>Sorted!I22*1000</f>
        <v>22713.333333333332</v>
      </c>
    </row>
    <row r="23" spans="1:9" ht="12.75">
      <c r="A23" t="s">
        <v>1</v>
      </c>
      <c r="B23" t="s">
        <v>31</v>
      </c>
      <c r="C23">
        <v>3</v>
      </c>
      <c r="D23" s="16">
        <f>Sorted!D23*1000</f>
        <v>9419.354838709678</v>
      </c>
      <c r="E23" s="16">
        <f>Sorted!E23*1000</f>
        <v>6603.225806451611</v>
      </c>
      <c r="F23" s="16">
        <f>Sorted!F23*1000</f>
        <v>6836.666666666665</v>
      </c>
      <c r="G23" s="16">
        <f>Sorted!G23*1000</f>
        <v>5116.129032258065</v>
      </c>
      <c r="H23" s="16">
        <f>Sorted!H23*1000</f>
        <v>6160</v>
      </c>
      <c r="I23" s="16">
        <f>Sorted!I23*1000</f>
        <v>7733.333333333331</v>
      </c>
    </row>
    <row r="24" spans="1:9" ht="12.75">
      <c r="A24" t="s">
        <v>14</v>
      </c>
      <c r="B24" t="s">
        <v>31</v>
      </c>
      <c r="C24">
        <v>4</v>
      </c>
      <c r="D24" s="16">
        <f>Sorted!D24*1000</f>
        <v>7732.258064516127</v>
      </c>
      <c r="E24" s="16">
        <f>Sorted!E24*1000</f>
        <v>7493.548387096774</v>
      </c>
      <c r="F24" s="16">
        <f>Sorted!F24*1000</f>
        <v>14040</v>
      </c>
      <c r="G24" s="16">
        <f>Sorted!G24*1000</f>
        <v>7832.25806451613</v>
      </c>
      <c r="H24" s="16">
        <f>Sorted!H24*1000</f>
        <v>8333.333333333332</v>
      </c>
      <c r="I24" s="16">
        <f>Sorted!I24*1000</f>
        <v>15103.333333333332</v>
      </c>
    </row>
    <row r="25" spans="1:9" ht="12.75">
      <c r="A25" t="s">
        <v>12</v>
      </c>
      <c r="B25" t="s">
        <v>31</v>
      </c>
      <c r="C25">
        <v>6</v>
      </c>
      <c r="D25" s="16">
        <f>Sorted!D25*1000</f>
        <v>2274.193548387097</v>
      </c>
      <c r="E25" s="16">
        <f>Sorted!E25*1000</f>
        <v>2354.838709677419</v>
      </c>
      <c r="F25" s="16">
        <f>Sorted!F25*1000</f>
        <v>1676.666666666667</v>
      </c>
      <c r="G25" s="16">
        <f>Sorted!G25*1000</f>
        <v>1016.1290322580645</v>
      </c>
      <c r="H25" s="16">
        <f>Sorted!H25*1000</f>
        <v>6940</v>
      </c>
      <c r="I25" s="16">
        <f>Sorted!I25*1000</f>
        <v>6670</v>
      </c>
    </row>
    <row r="26" spans="1:9" ht="12.75">
      <c r="A26" t="s">
        <v>13</v>
      </c>
      <c r="B26" t="s">
        <v>31</v>
      </c>
      <c r="C26">
        <v>7</v>
      </c>
      <c r="D26" s="16">
        <f>Sorted!D26*1000</f>
        <v>5816.129032258063</v>
      </c>
      <c r="E26" s="16">
        <f>Sorted!E26*1000</f>
        <v>4248.387096774194</v>
      </c>
      <c r="F26" s="16">
        <f>Sorted!F26*1000</f>
        <v>9050</v>
      </c>
      <c r="G26" s="16">
        <f>Sorted!G26*1000</f>
        <v>4406.451612903226</v>
      </c>
      <c r="H26" s="16">
        <f>Sorted!H26*1000</f>
        <v>6003.333333333333</v>
      </c>
      <c r="I26" s="16">
        <f>Sorted!I26*1000</f>
        <v>10240</v>
      </c>
    </row>
    <row r="27" spans="1:9" ht="12.75">
      <c r="A27" t="s">
        <v>2</v>
      </c>
      <c r="B27" t="s">
        <v>31</v>
      </c>
      <c r="C27">
        <v>8</v>
      </c>
      <c r="D27" s="16">
        <f>Sorted!D27*1000</f>
        <v>1551.6129032258066</v>
      </c>
      <c r="E27" s="16">
        <f>Sorted!E27*1000</f>
        <v>1006.4516129032255</v>
      </c>
      <c r="F27" s="16">
        <f>Sorted!F27*1000</f>
        <v>2610</v>
      </c>
      <c r="G27" s="16">
        <f>Sorted!G27*1000</f>
        <v>696.7741935483873</v>
      </c>
      <c r="H27" s="16">
        <f>Sorted!H27*1000</f>
        <v>1896.666666666667</v>
      </c>
      <c r="I27" s="16">
        <f>Sorted!I27*1000</f>
        <v>1820</v>
      </c>
    </row>
    <row r="28" spans="1:9" ht="12.75">
      <c r="A28" t="s">
        <v>7</v>
      </c>
      <c r="B28" t="s">
        <v>31</v>
      </c>
      <c r="C28">
        <v>9</v>
      </c>
      <c r="D28" s="16">
        <f>Sorted!D28*1000</f>
        <v>1477.4193548387098</v>
      </c>
      <c r="E28" s="16">
        <f>Sorted!E28*1000</f>
        <v>2319.354838709679</v>
      </c>
      <c r="F28" s="16">
        <f>Sorted!F28*1000</f>
        <v>2633.333333333335</v>
      </c>
      <c r="G28" s="16">
        <f>Sorted!G28*1000</f>
        <v>667.7419354838711</v>
      </c>
      <c r="H28" s="16">
        <f>Sorted!H28*1000</f>
        <v>8266.66666666667</v>
      </c>
      <c r="I28" s="16">
        <f>Sorted!I28*1000</f>
        <v>8853.333333333334</v>
      </c>
    </row>
    <row r="29" spans="1:9" ht="12.75">
      <c r="A29" t="s">
        <v>23</v>
      </c>
      <c r="B29" t="s">
        <v>31</v>
      </c>
      <c r="C29">
        <v>11</v>
      </c>
      <c r="D29" s="16">
        <f>Sorted!D29*1000</f>
        <v>5648.387096774192</v>
      </c>
      <c r="E29" s="16">
        <f>Sorted!E29*1000</f>
        <v>6109.677419354839</v>
      </c>
      <c r="F29" s="16">
        <f>Sorted!F29*1000</f>
        <v>13253.333333333334</v>
      </c>
      <c r="G29" s="16">
        <f>Sorted!G29*1000</f>
        <v>5548.387096774194</v>
      </c>
      <c r="H29" s="16">
        <f>Sorted!H29*1000</f>
        <v>11136.666666666666</v>
      </c>
      <c r="I29" s="16">
        <f>Sorted!I29*1000</f>
        <v>20673.333333333332</v>
      </c>
    </row>
    <row r="30" spans="1:9" ht="12.75">
      <c r="A30" t="s">
        <v>19</v>
      </c>
      <c r="B30" t="s">
        <v>31</v>
      </c>
      <c r="C30">
        <v>12</v>
      </c>
      <c r="D30" s="16">
        <f>Sorted!D30*1000</f>
        <v>57900</v>
      </c>
      <c r="E30" s="16">
        <f>Sorted!E30*1000</f>
        <v>22748.387096774197</v>
      </c>
      <c r="F30" s="16">
        <f>Sorted!F30*1000</f>
        <v>37033.333333333336</v>
      </c>
      <c r="G30" s="16">
        <f>Sorted!G30*1000</f>
        <v>24480.64516129032</v>
      </c>
      <c r="H30" s="16">
        <f>Sorted!H30*1000</f>
        <v>28833.33333333334</v>
      </c>
      <c r="I30" s="16">
        <f>Sorted!I30*1000</f>
        <v>41956.666666666664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tabSelected="1" zoomScale="75" zoomScaleNormal="75" workbookViewId="0" topLeftCell="A1">
      <selection activeCell="A38" sqref="A38:O38"/>
    </sheetView>
  </sheetViews>
  <sheetFormatPr defaultColWidth="9.140625" defaultRowHeight="12.75"/>
  <cols>
    <col min="1" max="1" width="24.140625" style="2" bestFit="1" customWidth="1"/>
    <col min="2" max="2" width="4.7109375" style="2" customWidth="1"/>
    <col min="3" max="3" width="12.421875" style="3" bestFit="1" customWidth="1"/>
    <col min="4" max="4" width="4.7109375" style="3" customWidth="1"/>
    <col min="5" max="5" width="9.8515625" style="3" bestFit="1" customWidth="1"/>
    <col min="6" max="6" width="4.7109375" style="3" customWidth="1"/>
    <col min="7" max="7" width="8.8515625" style="3" customWidth="1"/>
    <col min="8" max="8" width="4.7109375" style="3" customWidth="1"/>
    <col min="9" max="9" width="8.8515625" style="3" customWidth="1"/>
    <col min="10" max="10" width="4.7109375" style="3" customWidth="1"/>
    <col min="11" max="11" width="9.00390625" style="3" customWidth="1"/>
    <col min="12" max="12" width="4.7109375" style="3" customWidth="1"/>
    <col min="13" max="13" width="8.8515625" style="3" customWidth="1"/>
    <col min="14" max="14" width="4.7109375" style="3" customWidth="1"/>
    <col min="15" max="15" width="8.8515625" style="3" customWidth="1"/>
    <col min="16" max="17" width="8.8515625" style="2" customWidth="1"/>
    <col min="18" max="18" width="28.421875" style="2" bestFit="1" customWidth="1"/>
    <col min="19" max="29" width="8.8515625" style="3" customWidth="1"/>
    <col min="30" max="16384" width="8.8515625" style="2" customWidth="1"/>
  </cols>
  <sheetData>
    <row r="1" spans="1:37" ht="22.5">
      <c r="A1" s="29" t="s">
        <v>129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R1" s="29" t="s">
        <v>67</v>
      </c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6"/>
      <c r="AE1" s="6"/>
      <c r="AF1" s="6"/>
      <c r="AG1" s="6"/>
      <c r="AH1" s="6"/>
      <c r="AI1" s="6"/>
      <c r="AJ1" s="6"/>
      <c r="AK1" s="6"/>
    </row>
    <row r="2" spans="1:15" ht="22.5">
      <c r="A2" s="29">
        <v>2003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3:29" s="7" customFormat="1" ht="18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7" customFormat="1" ht="18.75">
      <c r="A4" s="9" t="s">
        <v>33</v>
      </c>
      <c r="B4" s="10"/>
      <c r="C4" s="11" t="s">
        <v>27</v>
      </c>
      <c r="D4" s="11"/>
      <c r="E4" s="11" t="s">
        <v>111</v>
      </c>
      <c r="F4" s="11"/>
      <c r="G4" s="11" t="s">
        <v>112</v>
      </c>
      <c r="H4" s="11"/>
      <c r="I4" s="11" t="s">
        <v>113</v>
      </c>
      <c r="J4" s="11"/>
      <c r="K4" s="11" t="s">
        <v>114</v>
      </c>
      <c r="L4" s="11"/>
      <c r="M4" s="11" t="s">
        <v>115</v>
      </c>
      <c r="N4" s="11"/>
      <c r="O4" s="11" t="s">
        <v>116</v>
      </c>
      <c r="S4" s="8" t="s">
        <v>34</v>
      </c>
      <c r="T4" s="8"/>
      <c r="U4" s="8" t="s">
        <v>35</v>
      </c>
      <c r="V4" s="8"/>
      <c r="W4" s="8" t="s">
        <v>36</v>
      </c>
      <c r="X4" s="8"/>
      <c r="Y4" s="8" t="s">
        <v>37</v>
      </c>
      <c r="Z4" s="8"/>
      <c r="AA4" s="8" t="s">
        <v>38</v>
      </c>
      <c r="AB4" s="8"/>
      <c r="AC4" s="8" t="s">
        <v>39</v>
      </c>
    </row>
    <row r="5" spans="1:15" ht="15.75">
      <c r="A5" s="12"/>
      <c r="B5" s="12"/>
      <c r="C5" s="5"/>
      <c r="D5" s="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75">
      <c r="A6" s="12" t="s">
        <v>130</v>
      </c>
      <c r="B6" s="12"/>
      <c r="C6" s="5">
        <v>13</v>
      </c>
      <c r="D6" s="5"/>
      <c r="E6" s="13">
        <f>IF(Final!D4="","",Final!D4)</f>
        <v>32532.258064516136</v>
      </c>
      <c r="F6" s="13"/>
      <c r="G6" s="13">
        <f>IF(Final!E4="","",Final!E4)</f>
        <v>29100</v>
      </c>
      <c r="H6" s="13"/>
      <c r="I6" s="13">
        <f>IF(Final!F4="","",Final!F4)</f>
        <v>36966.666666666664</v>
      </c>
      <c r="J6" s="13"/>
      <c r="K6" s="13">
        <f>IF(Final!G4="","",Final!G4)</f>
        <v>30648.38709677419</v>
      </c>
      <c r="L6" s="13"/>
      <c r="M6" s="13">
        <f>IF(Final!H4="","",Final!H4)</f>
        <v>65080</v>
      </c>
      <c r="N6" s="13"/>
      <c r="O6" s="13">
        <f>IF(Final!I4="","",Final!I4)</f>
        <v>61653.33333333332</v>
      </c>
    </row>
    <row r="7" spans="1:15" ht="15.75">
      <c r="A7" s="12" t="s">
        <v>131</v>
      </c>
      <c r="B7" s="12"/>
      <c r="C7" s="5">
        <v>86</v>
      </c>
      <c r="D7" s="5"/>
      <c r="E7" s="13">
        <f>IF(Final!D5="","",Final!D5)</f>
        <v>44703.22580645163</v>
      </c>
      <c r="F7" s="13"/>
      <c r="G7" s="13">
        <f>IF(Final!E5="","",Final!E5)</f>
        <v>39661.290322580644</v>
      </c>
      <c r="H7" s="13"/>
      <c r="I7" s="13">
        <f>IF(Final!F5="","",Final!F5)</f>
        <v>47506.666666666664</v>
      </c>
      <c r="J7" s="13"/>
      <c r="K7" s="13">
        <f>IF(Final!G5="","",Final!G5)</f>
        <v>37674.19354838709</v>
      </c>
      <c r="L7" s="13"/>
      <c r="M7" s="13">
        <f>IF(Final!H5="","",Final!H5)</f>
        <v>74850</v>
      </c>
      <c r="N7" s="13"/>
      <c r="O7" s="13">
        <f>IF(Final!I5="","",Final!I5)</f>
        <v>73843.33333333331</v>
      </c>
    </row>
    <row r="8" spans="1:29" ht="15.75">
      <c r="A8" s="12" t="s">
        <v>132</v>
      </c>
      <c r="B8" s="12"/>
      <c r="C8" s="5">
        <v>105</v>
      </c>
      <c r="D8" s="5"/>
      <c r="E8" s="13">
        <f>IF(Final!D6="","",Final!D6)</f>
        <v>44174.1935483871</v>
      </c>
      <c r="F8" s="13"/>
      <c r="G8" s="13">
        <f>IF(Final!E6="","",Final!E6)</f>
        <v>40383.87096774194</v>
      </c>
      <c r="H8" s="13"/>
      <c r="I8" s="13">
        <f>IF(Final!F6="","",Final!F6)</f>
        <v>47653.33333333335</v>
      </c>
      <c r="J8" s="13"/>
      <c r="K8" s="13">
        <f>IF(Final!G6="","",Final!G6)</f>
        <v>38374.19354838709</v>
      </c>
      <c r="L8" s="13"/>
      <c r="M8" s="13">
        <f>IF(Final!H6="","",Final!H6)</f>
        <v>74763.33333333333</v>
      </c>
      <c r="N8" s="13"/>
      <c r="O8" s="13">
        <f>IF(Final!I6="","",Final!I6)</f>
        <v>75046.66666666669</v>
      </c>
      <c r="R8" s="12" t="s">
        <v>42</v>
      </c>
      <c r="S8" s="13">
        <v>24800</v>
      </c>
      <c r="T8" s="13"/>
      <c r="U8" s="13">
        <v>22300</v>
      </c>
      <c r="V8" s="13"/>
      <c r="W8" s="13">
        <v>20400</v>
      </c>
      <c r="X8" s="13"/>
      <c r="Y8" s="13">
        <v>27200</v>
      </c>
      <c r="Z8" s="13"/>
      <c r="AA8" s="13">
        <v>41900</v>
      </c>
      <c r="AB8" s="13"/>
      <c r="AC8" s="13">
        <v>57000</v>
      </c>
    </row>
    <row r="9" spans="1:15" ht="15.75">
      <c r="A9" s="12" t="s">
        <v>43</v>
      </c>
      <c r="B9" s="12"/>
      <c r="C9" s="5">
        <v>162</v>
      </c>
      <c r="D9" s="5"/>
      <c r="E9" s="13">
        <f>IF(Final!D7="","",Final!D7)</f>
        <v>46200</v>
      </c>
      <c r="F9" s="13"/>
      <c r="G9" s="13">
        <f>IF(Final!E7="","",Final!E7)</f>
        <v>42448.38709677419</v>
      </c>
      <c r="H9" s="13"/>
      <c r="I9" s="13">
        <f>IF(Final!F7="","",Final!F7)</f>
        <v>50196.66666666668</v>
      </c>
      <c r="J9" s="13"/>
      <c r="K9" s="13">
        <f>IF(Final!G7="","",Final!G7)</f>
        <v>39416.12903225806</v>
      </c>
      <c r="L9" s="13"/>
      <c r="M9" s="13">
        <f>IF(Final!H7="","",Final!H7)</f>
        <v>81283.33333333333</v>
      </c>
      <c r="N9" s="13"/>
      <c r="O9" s="13">
        <f>IF(Final!I7="","",Final!I7)</f>
        <v>78550</v>
      </c>
    </row>
    <row r="10" spans="1:15" ht="15.75">
      <c r="A10" s="12" t="s">
        <v>44</v>
      </c>
      <c r="B10" s="12"/>
      <c r="C10" s="5">
        <v>185</v>
      </c>
      <c r="D10" s="5"/>
      <c r="E10" s="13">
        <f>IF(Final!D8="","",Final!D8)</f>
        <v>58174.1935483871</v>
      </c>
      <c r="F10" s="13"/>
      <c r="G10" s="13">
        <f>IF(Final!E8="","",Final!E8)</f>
        <v>54541.93548387096</v>
      </c>
      <c r="H10" s="13"/>
      <c r="I10" s="13">
        <f>IF(Final!F8="","",Final!F8)</f>
        <v>70440</v>
      </c>
      <c r="J10" s="13"/>
      <c r="K10" s="13">
        <f>IF(Final!G8="","",Final!G8)</f>
        <v>49964.51612903226</v>
      </c>
      <c r="L10" s="13"/>
      <c r="M10" s="13">
        <f>IF(Final!H8="","",Final!H8)</f>
        <v>102890</v>
      </c>
      <c r="N10" s="13"/>
      <c r="O10" s="13">
        <f>IF(Final!I8="","",Final!I8)</f>
        <v>101980</v>
      </c>
    </row>
    <row r="11" spans="1:29" ht="15.75">
      <c r="A11" s="12" t="s">
        <v>117</v>
      </c>
      <c r="B11" s="12"/>
      <c r="C11" s="5">
        <v>279</v>
      </c>
      <c r="D11" s="5"/>
      <c r="E11" s="13">
        <f>IF(Final!D9="","",Final!D9)</f>
        <v>80438.70967741935</v>
      </c>
      <c r="F11" s="13"/>
      <c r="G11" s="13">
        <f>IF(Final!E9="","",Final!E9)</f>
        <v>75570.96774193547</v>
      </c>
      <c r="H11" s="13"/>
      <c r="I11" s="13">
        <f>IF(Final!F9="","",Final!F9)</f>
        <v>97013.33333333331</v>
      </c>
      <c r="J11" s="13"/>
      <c r="K11" s="13">
        <f>IF(Final!G9="","",Final!G9)</f>
        <v>67093.54838709677</v>
      </c>
      <c r="L11" s="13"/>
      <c r="M11" s="13">
        <f>IF(Final!H9="","",Final!H9)</f>
        <v>167463.3333333333</v>
      </c>
      <c r="N11" s="13"/>
      <c r="O11" s="13">
        <f>IF(Final!I9="","",Final!I9)</f>
        <v>142156.66666666666</v>
      </c>
      <c r="R11" s="12" t="s">
        <v>45</v>
      </c>
      <c r="S11" s="13">
        <v>46200</v>
      </c>
      <c r="T11" s="13"/>
      <c r="U11" s="13">
        <v>39700</v>
      </c>
      <c r="V11" s="13"/>
      <c r="W11" s="13">
        <v>27100</v>
      </c>
      <c r="X11" s="13"/>
      <c r="Y11" s="13">
        <v>44500</v>
      </c>
      <c r="Z11" s="13"/>
      <c r="AA11" s="13">
        <v>74600</v>
      </c>
      <c r="AB11" s="13"/>
      <c r="AC11" s="13">
        <v>101900</v>
      </c>
    </row>
    <row r="12" spans="1:29" ht="15.75">
      <c r="A12" s="12" t="s">
        <v>46</v>
      </c>
      <c r="B12" s="12"/>
      <c r="C12" s="5">
        <v>312</v>
      </c>
      <c r="D12" s="5"/>
      <c r="E12" s="13">
        <f>IF(Final!D10="","",Final!D10)</f>
        <v>82338.70967741938</v>
      </c>
      <c r="F12" s="13"/>
      <c r="G12" s="13">
        <f>IF(Final!E10="","",Final!E10)</f>
        <v>78119.35483870967</v>
      </c>
      <c r="H12" s="13"/>
      <c r="I12" s="13">
        <f>IF(Final!F10="","",Final!F10)</f>
        <v>98493.33333333334</v>
      </c>
      <c r="J12" s="13"/>
      <c r="K12" s="13">
        <f>IF(Final!G10="","",Final!G10)</f>
        <v>68206.45161290321</v>
      </c>
      <c r="L12" s="13"/>
      <c r="M12" s="13">
        <f>IF(Final!H10="","",Final!H10)</f>
        <v>174630</v>
      </c>
      <c r="N12" s="13"/>
      <c r="O12" s="13">
        <f>IF(Final!I10="","",Final!I10)</f>
        <v>148673.33333333334</v>
      </c>
      <c r="R12" s="12" t="s">
        <v>46</v>
      </c>
      <c r="S12" s="13">
        <v>38600</v>
      </c>
      <c r="T12" s="13"/>
      <c r="U12" s="13">
        <v>32900</v>
      </c>
      <c r="V12" s="13"/>
      <c r="W12" s="13">
        <v>27900</v>
      </c>
      <c r="X12" s="13"/>
      <c r="Y12" s="13">
        <v>35600</v>
      </c>
      <c r="Z12" s="13"/>
      <c r="AA12" s="13">
        <v>65000</v>
      </c>
      <c r="AB12" s="13"/>
      <c r="AC12" s="13">
        <v>95900</v>
      </c>
    </row>
    <row r="13" spans="1:15" ht="15.75">
      <c r="A13" s="12" t="s">
        <v>47</v>
      </c>
      <c r="B13" s="12"/>
      <c r="C13" s="5">
        <v>341</v>
      </c>
      <c r="D13" s="5"/>
      <c r="E13" s="13">
        <f>IF(Final!D11="","",Final!D11)</f>
        <v>88474.19354838713</v>
      </c>
      <c r="F13" s="13"/>
      <c r="G13" s="13">
        <f>IF(Final!E11="","",Final!E11)</f>
        <v>83287.09677419355</v>
      </c>
      <c r="H13" s="13"/>
      <c r="I13" s="13">
        <f>IF(Final!F11="","",Final!F11)</f>
        <v>131933.33333333334</v>
      </c>
      <c r="J13" s="13"/>
      <c r="K13" s="13">
        <f>IF(Final!G11="","",Final!G11)</f>
        <v>70361.29032258065</v>
      </c>
      <c r="L13" s="13"/>
      <c r="M13" s="13">
        <f>IF(Final!H11="","",Final!H11)</f>
        <v>183130</v>
      </c>
      <c r="N13" s="13"/>
      <c r="O13" s="13">
        <f>IF(Final!I11="","",Final!I11)</f>
        <v>160346.66666666663</v>
      </c>
    </row>
    <row r="14" spans="1:15" ht="15.75">
      <c r="A14" s="12" t="s">
        <v>48</v>
      </c>
      <c r="B14" s="12"/>
      <c r="C14" s="5">
        <v>436</v>
      </c>
      <c r="D14" s="5"/>
      <c r="E14" s="13">
        <f>IF(Final!D12="","",Final!D12)</f>
        <v>97248.38709677417</v>
      </c>
      <c r="F14" s="13"/>
      <c r="G14" s="13">
        <f>IF(Final!E12="","",Final!E12)</f>
        <v>90280.64516129032</v>
      </c>
      <c r="H14" s="13"/>
      <c r="I14" s="13">
        <f>IF(Final!F12="","",Final!F12)</f>
        <v>114720</v>
      </c>
      <c r="J14" s="13"/>
      <c r="K14" s="13">
        <f>IF(Final!G12="","",Final!G12)</f>
        <v>75483.87096774194</v>
      </c>
      <c r="L14" s="13"/>
      <c r="M14" s="13">
        <f>IF(Final!H12="","",Final!H12)</f>
        <v>190526.66666666666</v>
      </c>
      <c r="N14" s="13"/>
      <c r="O14" s="13">
        <f>IF(Final!I12="","",Final!I12)</f>
        <v>177260</v>
      </c>
    </row>
    <row r="15" spans="1:29" ht="15.75">
      <c r="A15" s="12" t="s">
        <v>133</v>
      </c>
      <c r="B15" s="12"/>
      <c r="C15" s="5">
        <v>462</v>
      </c>
      <c r="D15" s="5"/>
      <c r="E15" s="13">
        <f>IF(Final!D13="","",Final!D13)</f>
        <v>97567.74193548388</v>
      </c>
      <c r="F15" s="13"/>
      <c r="G15" s="13">
        <f>IF(Final!E13="","",Final!E13)</f>
        <v>90761.29032258065</v>
      </c>
      <c r="H15" s="13"/>
      <c r="I15" s="13">
        <f>IF(Final!F13="","",Final!F13)</f>
        <v>115320</v>
      </c>
      <c r="J15" s="13"/>
      <c r="K15" s="13">
        <f>IF(Final!G13="","",Final!G13)</f>
        <v>75532.2580645161</v>
      </c>
      <c r="L15" s="13"/>
      <c r="M15" s="13">
        <f>IF(Final!H13="","",Final!H13)</f>
        <v>190900</v>
      </c>
      <c r="N15" s="13"/>
      <c r="O15" s="13">
        <f>IF(Final!I13="","",Final!I13)</f>
        <v>177770</v>
      </c>
      <c r="R15" s="12" t="s">
        <v>49</v>
      </c>
      <c r="S15" s="13">
        <v>48100</v>
      </c>
      <c r="T15" s="13"/>
      <c r="U15" s="13">
        <v>40200</v>
      </c>
      <c r="V15" s="13"/>
      <c r="W15" s="13">
        <v>34800</v>
      </c>
      <c r="X15" s="13"/>
      <c r="Y15" s="13">
        <v>41700</v>
      </c>
      <c r="Z15" s="13"/>
      <c r="AA15" s="13">
        <v>75100</v>
      </c>
      <c r="AB15" s="13"/>
      <c r="AC15" s="13">
        <v>128500</v>
      </c>
    </row>
    <row r="16" spans="1:15" ht="15.75">
      <c r="A16" s="12" t="s">
        <v>49</v>
      </c>
      <c r="B16" s="12"/>
      <c r="C16" s="5">
        <v>471</v>
      </c>
      <c r="D16" s="5"/>
      <c r="E16" s="13">
        <f>IF(Final!D14="","",Final!D14)</f>
        <v>100393.54838709679</v>
      </c>
      <c r="F16" s="13"/>
      <c r="G16" s="13">
        <f>IF(Final!E14="","",Final!E14)</f>
        <v>93432.25806451614</v>
      </c>
      <c r="H16" s="13"/>
      <c r="I16" s="13">
        <f>IF(Final!F14="","",Final!F14)</f>
        <v>119756.66666666667</v>
      </c>
      <c r="J16" s="13"/>
      <c r="K16" s="13">
        <f>IF(Final!G14="","",Final!G14)</f>
        <v>76409.67741935485</v>
      </c>
      <c r="L16" s="13"/>
      <c r="M16" s="13">
        <f>IF(Final!H14="","",Final!H14)</f>
        <v>197536.6666666667</v>
      </c>
      <c r="N16" s="13"/>
      <c r="O16" s="13">
        <f>IF(Final!I14="","",Final!I14)</f>
        <v>188370</v>
      </c>
    </row>
    <row r="17" spans="1:29" ht="15.75">
      <c r="A17" s="12" t="s">
        <v>51</v>
      </c>
      <c r="B17" s="12"/>
      <c r="C17" s="5">
        <v>532</v>
      </c>
      <c r="D17" s="5"/>
      <c r="E17" s="13">
        <f>IF(Final!D15="","",Final!D15)</f>
        <v>113019.35483870968</v>
      </c>
      <c r="F17" s="13"/>
      <c r="G17" s="13">
        <f>IF(Final!E15="","",Final!E15)</f>
        <v>98687.09677419355</v>
      </c>
      <c r="H17" s="13"/>
      <c r="I17" s="13">
        <f>IF(Final!F15="","",Final!F15)</f>
        <v>129606.66666666666</v>
      </c>
      <c r="J17" s="13"/>
      <c r="K17" s="13">
        <f>IF(Final!G15="","",Final!G15)</f>
        <v>81590.32258064518</v>
      </c>
      <c r="L17" s="13"/>
      <c r="M17" s="13">
        <f>IF(Final!H15="","",Final!H15)</f>
        <v>205923.33333333334</v>
      </c>
      <c r="N17" s="13"/>
      <c r="O17" s="13">
        <f>IF(Final!I15="","",Final!I15)</f>
        <v>199326.6666666667</v>
      </c>
      <c r="R17" s="12" t="s">
        <v>51</v>
      </c>
      <c r="S17" s="13">
        <v>58500</v>
      </c>
      <c r="T17" s="13"/>
      <c r="U17" s="13">
        <v>50700</v>
      </c>
      <c r="V17" s="13"/>
      <c r="W17" s="13">
        <v>45300</v>
      </c>
      <c r="X17" s="13"/>
      <c r="Y17" s="13">
        <v>51600</v>
      </c>
      <c r="Z17" s="13"/>
      <c r="AA17" s="13">
        <v>91600</v>
      </c>
      <c r="AB17" s="13"/>
      <c r="AC17" s="13">
        <v>162100</v>
      </c>
    </row>
    <row r="18" spans="1:29" ht="15.75">
      <c r="A18" s="12" t="s">
        <v>134</v>
      </c>
      <c r="B18" s="12"/>
      <c r="C18" s="5">
        <v>607</v>
      </c>
      <c r="D18" s="5"/>
      <c r="E18" s="13">
        <f>IF(Final!D16="","",Final!D16)</f>
        <v>117990.32258064515</v>
      </c>
      <c r="F18" s="13"/>
      <c r="G18" s="13">
        <f>IF(Final!E16="","",Final!E16)</f>
        <v>109554.83870967741</v>
      </c>
      <c r="H18" s="13"/>
      <c r="I18" s="13">
        <f>IF(Final!F16="","",Final!F16)</f>
        <v>141930</v>
      </c>
      <c r="J18" s="13"/>
      <c r="K18" s="13">
        <f>IF(Final!G16="","",Final!G16)</f>
        <v>85845.16129032259</v>
      </c>
      <c r="L18" s="13"/>
      <c r="M18" s="13">
        <f>IF(Final!H16="","",Final!H16)</f>
        <v>216410</v>
      </c>
      <c r="N18" s="13"/>
      <c r="O18" s="13">
        <f>IF(Final!I16="","",Final!I16)</f>
        <v>220906.66666666666</v>
      </c>
      <c r="R18" s="12" t="s">
        <v>52</v>
      </c>
      <c r="S18" s="13">
        <v>53700</v>
      </c>
      <c r="T18" s="13"/>
      <c r="U18" s="13">
        <v>43800</v>
      </c>
      <c r="V18" s="13"/>
      <c r="W18" s="13">
        <v>38900</v>
      </c>
      <c r="X18" s="13"/>
      <c r="Y18" s="13">
        <v>45600</v>
      </c>
      <c r="Z18" s="13"/>
      <c r="AA18" s="13">
        <v>79200</v>
      </c>
      <c r="AB18" s="13"/>
      <c r="AC18" s="13">
        <v>148600</v>
      </c>
    </row>
    <row r="19" spans="1:29" ht="15.75">
      <c r="A19" s="12" t="s">
        <v>53</v>
      </c>
      <c r="B19" s="12"/>
      <c r="C19" s="5">
        <v>721</v>
      </c>
      <c r="D19" s="5"/>
      <c r="E19" s="13">
        <f>IF(Final!D17="","",Final!D17)</f>
        <v>118461.29032258064</v>
      </c>
      <c r="F19" s="13"/>
      <c r="G19" s="13">
        <f>IF(Final!E17="","",Final!E17)</f>
        <v>111409.67741935485</v>
      </c>
      <c r="H19" s="13"/>
      <c r="I19" s="13">
        <f>IF(Final!F17="","",Final!F17)</f>
        <v>145036.6666666667</v>
      </c>
      <c r="J19" s="13"/>
      <c r="K19" s="13">
        <f>IF(Final!G17="","",Final!G17)</f>
        <v>87425.8064516129</v>
      </c>
      <c r="L19" s="13"/>
      <c r="M19" s="13">
        <f>IF(Final!H17="","",Final!H17)</f>
        <v>216686.6666666666</v>
      </c>
      <c r="N19" s="13"/>
      <c r="O19" s="13">
        <f>IF(Final!I17="","",Final!I17)</f>
        <v>225913.3333333333</v>
      </c>
      <c r="R19" s="12" t="s">
        <v>53</v>
      </c>
      <c r="S19" s="13">
        <v>69200</v>
      </c>
      <c r="T19" s="13"/>
      <c r="U19" s="13">
        <v>60300</v>
      </c>
      <c r="V19" s="13"/>
      <c r="W19" s="13">
        <v>45800</v>
      </c>
      <c r="X19" s="13"/>
      <c r="Y19" s="13">
        <v>62800</v>
      </c>
      <c r="Z19" s="13"/>
      <c r="AA19" s="13">
        <v>103600</v>
      </c>
      <c r="AB19" s="13"/>
      <c r="AC19" s="13">
        <v>184900</v>
      </c>
    </row>
    <row r="20" spans="1:29" ht="15.75">
      <c r="A20" s="12" t="s">
        <v>54</v>
      </c>
      <c r="B20" s="12"/>
      <c r="C20" s="5">
        <v>792</v>
      </c>
      <c r="D20" s="5"/>
      <c r="E20" s="13">
        <f>IF(Final!D18="","",Final!D18)</f>
        <v>124503.2258064516</v>
      </c>
      <c r="F20" s="13"/>
      <c r="G20" s="13">
        <f>IF(Final!E18="","",Final!E18)</f>
        <v>117996.77419354841</v>
      </c>
      <c r="H20" s="13"/>
      <c r="I20" s="13">
        <f>IF(Final!F18="","",Final!F18)</f>
        <v>158443.3333333333</v>
      </c>
      <c r="J20" s="13"/>
      <c r="K20" s="13">
        <f>IF(Final!G18="","",Final!G18)</f>
        <v>93609.67741935483</v>
      </c>
      <c r="L20" s="13"/>
      <c r="M20" s="13">
        <f>IF(Final!H18="","",Final!H18)</f>
        <v>226760</v>
      </c>
      <c r="N20" s="13"/>
      <c r="O20" s="13">
        <f>IF(Final!I18="","",Final!I18)</f>
        <v>247636.66666666666</v>
      </c>
      <c r="R20" s="12" t="s">
        <v>54</v>
      </c>
      <c r="S20" s="13">
        <v>74400</v>
      </c>
      <c r="T20" s="13"/>
      <c r="U20" s="13">
        <v>61000</v>
      </c>
      <c r="V20" s="13"/>
      <c r="W20" s="13">
        <v>54100</v>
      </c>
      <c r="X20" s="13"/>
      <c r="Y20" s="13">
        <v>64000</v>
      </c>
      <c r="Z20" s="13"/>
      <c r="AA20" s="13">
        <v>111900</v>
      </c>
      <c r="AB20" s="13"/>
      <c r="AC20" s="13">
        <v>202900</v>
      </c>
    </row>
    <row r="21" spans="1:18" ht="15.75">
      <c r="A21" s="12" t="s">
        <v>128</v>
      </c>
      <c r="B21" s="12"/>
      <c r="C21" s="5">
        <v>846</v>
      </c>
      <c r="D21" s="5"/>
      <c r="E21" s="13">
        <f>IF(Final!D19="","",Final!D19)</f>
        <v>183716.12903225806</v>
      </c>
      <c r="F21" s="13"/>
      <c r="G21" s="13">
        <f>IF(Final!E19="","",Final!E19)</f>
        <v>143203.22580645164</v>
      </c>
      <c r="H21" s="13"/>
      <c r="I21" s="13">
        <f>IF(Final!F19="","",Final!F19)</f>
        <v>196303.3333333333</v>
      </c>
      <c r="J21" s="13"/>
      <c r="K21" s="13">
        <f>IF(Final!G19="","",Final!G19)</f>
        <v>120754.83870967744</v>
      </c>
      <c r="L21" s="13"/>
      <c r="M21" s="13">
        <f>IF(Final!H19="","",Final!H19)</f>
        <v>257470.00000000003</v>
      </c>
      <c r="N21" s="13"/>
      <c r="O21" s="13">
        <f>IF(Final!I19="","",Final!I19)</f>
        <v>298570</v>
      </c>
      <c r="R21" s="12"/>
    </row>
    <row r="22" spans="1:15" ht="15.75">
      <c r="A22" s="12" t="s">
        <v>55</v>
      </c>
      <c r="B22" s="12"/>
      <c r="C22" s="5">
        <v>858</v>
      </c>
      <c r="D22" s="5"/>
      <c r="E22" s="13">
        <f>IF(Final!D20="","",Final!D20)</f>
        <v>241461.29032258067</v>
      </c>
      <c r="F22" s="13"/>
      <c r="G22" s="13">
        <f>IF(Final!E20="","",Final!E20)</f>
        <v>165703.2258064516</v>
      </c>
      <c r="H22" s="13"/>
      <c r="I22" s="13">
        <f>IF(Final!F20="","",Final!F20)</f>
        <v>233786.66666666663</v>
      </c>
      <c r="J22" s="13"/>
      <c r="K22" s="13">
        <f>IF(Final!G20="","",Final!G20)</f>
        <v>145058.06451612903</v>
      </c>
      <c r="L22" s="13"/>
      <c r="M22" s="13">
        <f>IF(Final!H20="","",Final!H20)</f>
        <v>284263.3333333333</v>
      </c>
      <c r="N22" s="13"/>
      <c r="O22" s="13">
        <f>IF(Final!I20="","",Final!I20)</f>
        <v>341453.3333333334</v>
      </c>
    </row>
    <row r="23" spans="1:15" ht="15.75">
      <c r="A23" s="12"/>
      <c r="B23" s="12"/>
      <c r="C23" s="5"/>
      <c r="D23" s="5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5" spans="1:29" s="7" customFormat="1" ht="18.75">
      <c r="A25" s="9" t="s">
        <v>56</v>
      </c>
      <c r="B25" s="10"/>
      <c r="C25" s="11"/>
      <c r="D25" s="11"/>
      <c r="E25" s="11" t="s">
        <v>111</v>
      </c>
      <c r="F25" s="11"/>
      <c r="G25" s="11" t="s">
        <v>112</v>
      </c>
      <c r="H25" s="11"/>
      <c r="I25" s="11" t="s">
        <v>113</v>
      </c>
      <c r="J25" s="11"/>
      <c r="K25" s="11" t="s">
        <v>114</v>
      </c>
      <c r="L25" s="11"/>
      <c r="M25" s="11" t="s">
        <v>115</v>
      </c>
      <c r="N25" s="11"/>
      <c r="O25" s="11" t="s">
        <v>116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15" ht="15.75">
      <c r="A26" s="12"/>
      <c r="B26" s="12"/>
      <c r="C26" s="5"/>
      <c r="D26" s="5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29" ht="15.75">
      <c r="A27" s="12" t="s">
        <v>57</v>
      </c>
      <c r="B27" s="12"/>
      <c r="C27" s="5"/>
      <c r="D27" s="5"/>
      <c r="E27" s="13">
        <f>IF(Final!D21="","",Final!D21)</f>
        <v>21274.193548387095</v>
      </c>
      <c r="F27" s="13"/>
      <c r="G27" s="13">
        <f>IF(Final!E21="","",Final!E21)</f>
        <v>21235.483870967746</v>
      </c>
      <c r="H27" s="13"/>
      <c r="I27" s="13">
        <f>IF(Final!F21="","",Final!F21)</f>
        <v>19446.666666666664</v>
      </c>
      <c r="J27" s="13"/>
      <c r="K27" s="13">
        <f>IF(Final!G21="","",Final!G21)</f>
        <v>20003.225806451614</v>
      </c>
      <c r="L27" s="13"/>
      <c r="M27" s="13">
        <f>IF(Final!H21="","",Final!H21)</f>
        <v>32206.66666666667</v>
      </c>
      <c r="N27" s="13"/>
      <c r="O27" s="13">
        <f>IF(Final!I21="","",Final!I21)</f>
        <v>38063.33333333334</v>
      </c>
      <c r="R27" s="12" t="s">
        <v>57</v>
      </c>
      <c r="S27" s="13">
        <v>10200</v>
      </c>
      <c r="T27" s="13"/>
      <c r="U27" s="13">
        <v>7600</v>
      </c>
      <c r="V27" s="13"/>
      <c r="W27" s="13">
        <v>7450</v>
      </c>
      <c r="X27" s="13"/>
      <c r="Y27" s="13">
        <v>11100</v>
      </c>
      <c r="Z27" s="13"/>
      <c r="AA27" s="13">
        <v>19000</v>
      </c>
      <c r="AB27" s="13"/>
      <c r="AC27" s="13">
        <v>27600</v>
      </c>
    </row>
    <row r="28" spans="1:29" ht="15.75">
      <c r="A28" s="12" t="s">
        <v>126</v>
      </c>
      <c r="B28" s="12"/>
      <c r="C28" s="5"/>
      <c r="D28" s="5"/>
      <c r="E28" s="13">
        <f>IF(Final!D22="","",Final!D22)</f>
        <v>10293.548387096776</v>
      </c>
      <c r="F28" s="13"/>
      <c r="G28" s="13">
        <f>IF(Final!E22="","",Final!E22)</f>
        <v>7603.225806451613</v>
      </c>
      <c r="H28" s="13"/>
      <c r="I28" s="13">
        <f>IF(Final!F22="","",Final!F22)</f>
        <v>17210</v>
      </c>
      <c r="J28" s="13"/>
      <c r="K28" s="13">
        <f>IF(Final!G22="","",Final!G22)</f>
        <v>10345.161290322578</v>
      </c>
      <c r="L28" s="13"/>
      <c r="M28" s="13">
        <f>IF(Final!H22="","",Final!H22)</f>
        <v>31506.666666666664</v>
      </c>
      <c r="N28" s="13"/>
      <c r="O28" s="13">
        <f>IF(Final!I22="","",Final!I22)</f>
        <v>22713.333333333332</v>
      </c>
      <c r="R28" s="12" t="s">
        <v>58</v>
      </c>
      <c r="S28" s="13">
        <v>7650</v>
      </c>
      <c r="T28" s="13"/>
      <c r="U28" s="13">
        <v>5390</v>
      </c>
      <c r="V28" s="13"/>
      <c r="W28" s="13">
        <v>4720</v>
      </c>
      <c r="X28" s="13"/>
      <c r="Y28" s="13">
        <v>8500</v>
      </c>
      <c r="Z28" s="13"/>
      <c r="AA28" s="13">
        <v>12300</v>
      </c>
      <c r="AB28" s="13"/>
      <c r="AC28" s="13">
        <v>19100</v>
      </c>
    </row>
    <row r="29" spans="1:29" ht="15.75">
      <c r="A29" s="12" t="s">
        <v>59</v>
      </c>
      <c r="B29" s="12"/>
      <c r="C29" s="5"/>
      <c r="D29" s="5"/>
      <c r="E29" s="13">
        <f>IF(Final!D23="","",Final!D23)</f>
        <v>9419.354838709678</v>
      </c>
      <c r="F29" s="13"/>
      <c r="G29" s="13">
        <f>IF(Final!E23="","",Final!E23)</f>
        <v>6603.225806451611</v>
      </c>
      <c r="H29" s="13"/>
      <c r="I29" s="13">
        <f>IF(Final!F23="","",Final!F23)</f>
        <v>6836.666666666665</v>
      </c>
      <c r="J29" s="13"/>
      <c r="K29" s="13">
        <f>IF(Final!G23="","",Final!G23)</f>
        <v>5116.129032258065</v>
      </c>
      <c r="L29" s="13"/>
      <c r="M29" s="13">
        <f>IF(Final!H23="","",Final!H23)</f>
        <v>6160</v>
      </c>
      <c r="N29" s="13"/>
      <c r="O29" s="13">
        <f>IF(Final!I23="","",Final!I23)</f>
        <v>7733.333333333331</v>
      </c>
      <c r="R29" s="12" t="s">
        <v>59</v>
      </c>
      <c r="S29" s="13">
        <v>2150</v>
      </c>
      <c r="T29" s="13"/>
      <c r="U29" s="13">
        <v>1780</v>
      </c>
      <c r="V29" s="13"/>
      <c r="W29" s="13">
        <v>1850</v>
      </c>
      <c r="X29" s="13"/>
      <c r="Y29" s="13">
        <v>1870</v>
      </c>
      <c r="Z29" s="13"/>
      <c r="AA29" s="13">
        <v>3270</v>
      </c>
      <c r="AB29" s="13"/>
      <c r="AC29" s="13">
        <v>4980</v>
      </c>
    </row>
    <row r="30" spans="1:15" ht="15.75">
      <c r="A30" s="12" t="s">
        <v>60</v>
      </c>
      <c r="B30" s="12"/>
      <c r="C30" s="5"/>
      <c r="D30" s="5"/>
      <c r="E30" s="13">
        <f>IF(Final!D24="","",Final!D24)</f>
        <v>7732.258064516127</v>
      </c>
      <c r="F30" s="13"/>
      <c r="G30" s="13">
        <f>IF(Final!E24="","",Final!E24)</f>
        <v>7493.548387096774</v>
      </c>
      <c r="H30" s="13"/>
      <c r="I30" s="13">
        <f>IF(Final!F24="","",Final!F24)</f>
        <v>14040</v>
      </c>
      <c r="J30" s="13"/>
      <c r="K30" s="13">
        <f>IF(Final!G24="","",Final!G24)</f>
        <v>7832.25806451613</v>
      </c>
      <c r="L30" s="13"/>
      <c r="M30" s="13">
        <f>IF(Final!H24="","",Final!H24)</f>
        <v>8333.333333333332</v>
      </c>
      <c r="N30" s="13"/>
      <c r="O30" s="13">
        <f>IF(Final!I24="","",Final!I24)</f>
        <v>15103.333333333332</v>
      </c>
    </row>
    <row r="31" spans="1:29" ht="15.75">
      <c r="A31" s="12" t="s">
        <v>61</v>
      </c>
      <c r="B31" s="12"/>
      <c r="C31" s="5"/>
      <c r="D31" s="5"/>
      <c r="E31" s="13">
        <f>IF(Final!D25="","",Final!D25)</f>
        <v>2274.193548387097</v>
      </c>
      <c r="F31" s="13"/>
      <c r="G31" s="13">
        <f>IF(Final!E25="","",Final!E25)</f>
        <v>2354.838709677419</v>
      </c>
      <c r="H31" s="13"/>
      <c r="I31" s="13">
        <f>IF(Final!F25="","",Final!F25)</f>
        <v>1676.666666666667</v>
      </c>
      <c r="J31" s="13"/>
      <c r="K31" s="13">
        <f>IF(Final!G25="","",Final!G25)</f>
        <v>1016.1290322580645</v>
      </c>
      <c r="L31" s="13"/>
      <c r="M31" s="13">
        <f>IF(Final!H25="","",Final!H25)</f>
        <v>6940</v>
      </c>
      <c r="N31" s="13"/>
      <c r="O31" s="13">
        <f>IF(Final!I25="","",Final!I25)</f>
        <v>6670</v>
      </c>
      <c r="R31" s="12" t="s">
        <v>61</v>
      </c>
      <c r="S31" s="13">
        <v>1930</v>
      </c>
      <c r="T31" s="13"/>
      <c r="U31" s="13">
        <v>1840</v>
      </c>
      <c r="V31" s="13"/>
      <c r="W31" s="13">
        <v>1350</v>
      </c>
      <c r="X31" s="13"/>
      <c r="Y31" s="13">
        <v>2030</v>
      </c>
      <c r="Z31" s="13"/>
      <c r="AA31" s="13">
        <v>3790</v>
      </c>
      <c r="AB31" s="13"/>
      <c r="AC31" s="13">
        <v>5780</v>
      </c>
    </row>
    <row r="32" spans="1:15" ht="15.75">
      <c r="A32" s="12" t="s">
        <v>62</v>
      </c>
      <c r="B32" s="12"/>
      <c r="C32" s="5"/>
      <c r="D32" s="5"/>
      <c r="E32" s="13">
        <f>IF(Final!D26="","",Final!D26)</f>
        <v>5816.129032258063</v>
      </c>
      <c r="F32" s="13"/>
      <c r="G32" s="13">
        <f>IF(Final!E26="","",Final!E26)</f>
        <v>4248.387096774194</v>
      </c>
      <c r="H32" s="13"/>
      <c r="I32" s="13">
        <f>IF(Final!F26="","",Final!F26)</f>
        <v>9050</v>
      </c>
      <c r="J32" s="13"/>
      <c r="K32" s="13">
        <f>IF(Final!G26="","",Final!G26)</f>
        <v>4406.451612903226</v>
      </c>
      <c r="L32" s="13"/>
      <c r="M32" s="13">
        <f>IF(Final!H26="","",Final!H26)</f>
        <v>6003.333333333333</v>
      </c>
      <c r="N32" s="13"/>
      <c r="O32" s="13">
        <f>IF(Final!I26="","",Final!I26)</f>
        <v>10240</v>
      </c>
    </row>
    <row r="33" spans="1:15" ht="15.75">
      <c r="A33" s="12" t="s">
        <v>63</v>
      </c>
      <c r="B33" s="12"/>
      <c r="C33" s="5"/>
      <c r="D33" s="5"/>
      <c r="E33" s="13">
        <f>IF(Final!D27="","",Final!D27)</f>
        <v>1551.6129032258066</v>
      </c>
      <c r="F33" s="13"/>
      <c r="G33" s="13">
        <f>IF(Final!E27="","",Final!E27)</f>
        <v>1006.4516129032255</v>
      </c>
      <c r="H33" s="13"/>
      <c r="I33" s="13">
        <f>IF(Final!F27="","",Final!F27)</f>
        <v>2610</v>
      </c>
      <c r="J33" s="13"/>
      <c r="K33" s="13">
        <f>IF(Final!G27="","",Final!G27)</f>
        <v>696.7741935483873</v>
      </c>
      <c r="L33" s="13"/>
      <c r="M33" s="13">
        <f>IF(Final!H27="","",Final!H27)</f>
        <v>1896.666666666667</v>
      </c>
      <c r="N33" s="13"/>
      <c r="O33" s="13">
        <f>IF(Final!I27="","",Final!I27)</f>
        <v>1820</v>
      </c>
    </row>
    <row r="34" spans="1:29" ht="15.75">
      <c r="A34" s="12" t="s">
        <v>64</v>
      </c>
      <c r="B34" s="12"/>
      <c r="C34" s="5"/>
      <c r="D34" s="5"/>
      <c r="E34" s="13">
        <f>IF(Final!D28="","",Final!D28)</f>
        <v>1477.4193548387098</v>
      </c>
      <c r="F34" s="13"/>
      <c r="G34" s="13">
        <f>IF(Final!E28="","",Final!E28)</f>
        <v>2319.354838709679</v>
      </c>
      <c r="H34" s="13"/>
      <c r="I34" s="13">
        <f>IF(Final!F28="","",Final!F28)</f>
        <v>2633.333333333335</v>
      </c>
      <c r="J34" s="13"/>
      <c r="K34" s="13">
        <f>IF(Final!G28="","",Final!G28)</f>
        <v>667.7419354838711</v>
      </c>
      <c r="L34" s="13"/>
      <c r="M34" s="13">
        <f>IF(Final!H28="","",Final!H28)</f>
        <v>8266.66666666667</v>
      </c>
      <c r="N34" s="13"/>
      <c r="O34" s="13">
        <f>IF(Final!I28="","",Final!I28)</f>
        <v>8853.333333333334</v>
      </c>
      <c r="R34" s="12" t="s">
        <v>64</v>
      </c>
      <c r="S34" s="13">
        <v>1730</v>
      </c>
      <c r="T34" s="13"/>
      <c r="U34" s="13">
        <v>1470</v>
      </c>
      <c r="V34" s="13"/>
      <c r="W34" s="13">
        <v>1870</v>
      </c>
      <c r="X34" s="13"/>
      <c r="Y34" s="13">
        <v>1550</v>
      </c>
      <c r="Z34" s="13"/>
      <c r="AA34" s="13">
        <v>2660</v>
      </c>
      <c r="AB34" s="13"/>
      <c r="AC34" s="13">
        <v>6440</v>
      </c>
    </row>
    <row r="35" spans="1:15" ht="15.75">
      <c r="A35" s="12" t="s">
        <v>65</v>
      </c>
      <c r="B35" s="12"/>
      <c r="C35" s="5"/>
      <c r="D35" s="5"/>
      <c r="E35" s="13">
        <f>IF(Final!D29="","",Final!D29)</f>
        <v>5648.387096774192</v>
      </c>
      <c r="F35" s="13"/>
      <c r="G35" s="13">
        <f>IF(Final!E29="","",Final!E29)</f>
        <v>6109.677419354839</v>
      </c>
      <c r="H35" s="13"/>
      <c r="I35" s="13">
        <f>IF(Final!F29="","",Final!F29)</f>
        <v>13253.333333333334</v>
      </c>
      <c r="J35" s="13"/>
      <c r="K35" s="13">
        <f>IF(Final!G29="","",Final!G29)</f>
        <v>5548.387096774194</v>
      </c>
      <c r="L35" s="13"/>
      <c r="M35" s="13">
        <f>IF(Final!H29="","",Final!H29)</f>
        <v>11136.666666666666</v>
      </c>
      <c r="N35" s="13"/>
      <c r="O35" s="13">
        <f>IF(Final!I29="","",Final!I29)</f>
        <v>20673.333333333332</v>
      </c>
    </row>
    <row r="36" spans="1:29" ht="15.75">
      <c r="A36" s="12" t="s">
        <v>66</v>
      </c>
      <c r="B36" s="12"/>
      <c r="C36" s="5"/>
      <c r="D36" s="5"/>
      <c r="E36" s="13">
        <f>IF(Final!D30="","",Final!D30)</f>
        <v>57900</v>
      </c>
      <c r="F36" s="13"/>
      <c r="G36" s="13">
        <f>IF(Final!E30="","",Final!E30)</f>
        <v>22748.387096774197</v>
      </c>
      <c r="H36" s="13"/>
      <c r="I36" s="13">
        <f>IF(Final!F30="","",Final!F30)</f>
        <v>37033.333333333336</v>
      </c>
      <c r="J36" s="13"/>
      <c r="K36" s="13">
        <f>IF(Final!G30="","",Final!G30)</f>
        <v>24480.64516129032</v>
      </c>
      <c r="L36" s="13"/>
      <c r="M36" s="13">
        <f>IF(Final!H30="","",Final!H30)</f>
        <v>28833.33333333334</v>
      </c>
      <c r="N36" s="13"/>
      <c r="O36" s="13">
        <f>IF(Final!I30="","",Final!I30)</f>
        <v>41956.666666666664</v>
      </c>
      <c r="R36" s="12" t="s">
        <v>66</v>
      </c>
      <c r="S36" s="13">
        <v>21200</v>
      </c>
      <c r="T36" s="13"/>
      <c r="U36" s="13">
        <v>19500</v>
      </c>
      <c r="V36" s="13"/>
      <c r="W36" s="13">
        <v>11900</v>
      </c>
      <c r="X36" s="13"/>
      <c r="Y36" s="13">
        <v>11600</v>
      </c>
      <c r="Z36" s="13"/>
      <c r="AA36" s="13">
        <v>21200</v>
      </c>
      <c r="AB36" s="13"/>
      <c r="AC36" s="13">
        <v>43700</v>
      </c>
    </row>
    <row r="37" spans="1:15" ht="15.75">
      <c r="A37" s="12"/>
      <c r="B37" s="1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ht="12.75">
      <c r="A38" s="4"/>
    </row>
  </sheetData>
  <mergeCells count="3">
    <mergeCell ref="A1:O1"/>
    <mergeCell ref="R1:AC1"/>
    <mergeCell ref="A2:O2"/>
  </mergeCells>
  <printOptions horizontalCentered="1"/>
  <pageMargins left="0.75" right="0.75" top="1" bottom="1" header="0.5" footer="0.5"/>
  <pageSetup fitToHeight="1" fitToWidth="1" horizontalDpi="300" verticalDpi="3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zoomScale="75" zoomScaleNormal="75" workbookViewId="0" topLeftCell="A1">
      <selection activeCell="A2" sqref="A2:O2"/>
    </sheetView>
  </sheetViews>
  <sheetFormatPr defaultColWidth="9.140625" defaultRowHeight="12.75"/>
  <cols>
    <col min="1" max="1" width="24.140625" style="2" bestFit="1" customWidth="1"/>
    <col min="2" max="2" width="2.28125" style="2" customWidth="1"/>
    <col min="3" max="3" width="12.421875" style="3" bestFit="1" customWidth="1"/>
    <col min="4" max="4" width="2.57421875" style="3" customWidth="1"/>
    <col min="5" max="5" width="9.8515625" style="3" bestFit="1" customWidth="1"/>
    <col min="6" max="6" width="6.57421875" style="3" bestFit="1" customWidth="1"/>
    <col min="7" max="7" width="8.8515625" style="3" customWidth="1"/>
    <col min="8" max="8" width="6.57421875" style="3" bestFit="1" customWidth="1"/>
    <col min="9" max="9" width="8.8515625" style="3" customWidth="1"/>
    <col min="10" max="10" width="6.57421875" style="3" bestFit="1" customWidth="1"/>
    <col min="11" max="11" width="9.00390625" style="3" customWidth="1"/>
    <col min="12" max="12" width="6.57421875" style="3" bestFit="1" customWidth="1"/>
    <col min="13" max="13" width="8.8515625" style="3" customWidth="1"/>
    <col min="14" max="14" width="6.57421875" style="3" bestFit="1" customWidth="1"/>
    <col min="15" max="15" width="8.8515625" style="3" customWidth="1"/>
    <col min="16" max="16" width="6.57421875" style="2" bestFit="1" customWidth="1"/>
    <col min="17" max="17" width="8.8515625" style="2" customWidth="1"/>
    <col min="18" max="18" width="28.421875" style="2" bestFit="1" customWidth="1"/>
    <col min="19" max="29" width="8.8515625" style="3" customWidth="1"/>
    <col min="30" max="16384" width="8.8515625" style="2" customWidth="1"/>
  </cols>
  <sheetData>
    <row r="1" spans="1:37" ht="22.5">
      <c r="A1" s="29" t="s">
        <v>129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R1" s="29" t="s">
        <v>67</v>
      </c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6"/>
      <c r="AE1" s="6"/>
      <c r="AF1" s="6"/>
      <c r="AG1" s="6"/>
      <c r="AH1" s="6"/>
      <c r="AI1" s="6"/>
      <c r="AJ1" s="6"/>
      <c r="AK1" s="6"/>
    </row>
    <row r="2" spans="1:15" ht="22.5">
      <c r="A2" s="29" t="s">
        <v>125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3:29" s="7" customFormat="1" ht="18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7" customFormat="1" ht="18.75">
      <c r="A4" s="9" t="s">
        <v>33</v>
      </c>
      <c r="B4" s="10"/>
      <c r="C4" s="11" t="s">
        <v>27</v>
      </c>
      <c r="D4" s="11"/>
      <c r="E4" s="11" t="s">
        <v>111</v>
      </c>
      <c r="F4" s="11"/>
      <c r="G4" s="11" t="s">
        <v>112</v>
      </c>
      <c r="H4" s="11"/>
      <c r="I4" s="11" t="s">
        <v>113</v>
      </c>
      <c r="J4" s="11"/>
      <c r="K4" s="11" t="s">
        <v>114</v>
      </c>
      <c r="L4" s="11"/>
      <c r="M4" s="11" t="s">
        <v>115</v>
      </c>
      <c r="N4" s="11"/>
      <c r="O4" s="11" t="s">
        <v>116</v>
      </c>
      <c r="S4" s="8" t="s">
        <v>34</v>
      </c>
      <c r="T4" s="8"/>
      <c r="U4" s="8" t="s">
        <v>35</v>
      </c>
      <c r="V4" s="8"/>
      <c r="W4" s="8" t="s">
        <v>36</v>
      </c>
      <c r="X4" s="8"/>
      <c r="Y4" s="8" t="s">
        <v>37</v>
      </c>
      <c r="Z4" s="8"/>
      <c r="AA4" s="8" t="s">
        <v>38</v>
      </c>
      <c r="AB4" s="8"/>
      <c r="AC4" s="8" t="s">
        <v>39</v>
      </c>
    </row>
    <row r="5" spans="1:16" ht="15.75">
      <c r="A5" s="12"/>
      <c r="B5" s="12"/>
      <c r="C5" s="5"/>
      <c r="D5" s="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6"/>
    </row>
    <row r="6" spans="1:15" ht="15.75">
      <c r="A6" s="12" t="s">
        <v>40</v>
      </c>
      <c r="B6" s="12"/>
      <c r="C6" s="5">
        <v>13</v>
      </c>
      <c r="D6" s="5"/>
      <c r="E6" s="13">
        <f>IF(Final!D4="","",Final!D4)</f>
        <v>32532.258064516136</v>
      </c>
      <c r="F6" s="13"/>
      <c r="G6" s="13">
        <f>IF(Final!E4="","",Final!E4)</f>
        <v>29100</v>
      </c>
      <c r="H6" s="13"/>
      <c r="I6" s="13">
        <f>IF(Final!F4="","",Final!F4)</f>
        <v>36966.666666666664</v>
      </c>
      <c r="J6" s="13"/>
      <c r="K6" s="13">
        <f>IF(Final!G4="","",Final!G4)</f>
        <v>30648.38709677419</v>
      </c>
      <c r="L6" s="13"/>
      <c r="M6" s="13">
        <f>IF(Final!H4="","",Final!H4)</f>
        <v>65080</v>
      </c>
      <c r="N6" s="13"/>
      <c r="O6" s="13">
        <f>IF(Final!I4="","",Final!I4)</f>
        <v>61653.33333333332</v>
      </c>
    </row>
    <row r="7" spans="1:15" ht="15.75">
      <c r="A7" s="12" t="s">
        <v>41</v>
      </c>
      <c r="B7" s="12"/>
      <c r="C7" s="5">
        <v>90</v>
      </c>
      <c r="D7" s="5"/>
      <c r="E7" s="13">
        <f>IF(Final!D5="","",Final!D5)</f>
        <v>44703.22580645163</v>
      </c>
      <c r="F7" s="13"/>
      <c r="G7" s="13">
        <f>IF(Final!E5="","",Final!E5)</f>
        <v>39661.290322580644</v>
      </c>
      <c r="H7" s="13"/>
      <c r="I7" s="13">
        <f>IF(Final!F5="","",Final!F5)</f>
        <v>47506.666666666664</v>
      </c>
      <c r="J7" s="13"/>
      <c r="K7" s="13">
        <f>IF(Final!G5="","",Final!G5)</f>
        <v>37674.19354838709</v>
      </c>
      <c r="L7" s="13"/>
      <c r="M7" s="13">
        <f>IF(Final!H5="","",Final!H5)</f>
        <v>74850</v>
      </c>
      <c r="N7" s="13"/>
      <c r="O7" s="13">
        <f>IF(Final!I5="","",Final!I5)</f>
        <v>73843.33333333331</v>
      </c>
    </row>
    <row r="8" spans="1:29" ht="15.75">
      <c r="A8" s="12" t="s">
        <v>42</v>
      </c>
      <c r="B8" s="12"/>
      <c r="C8" s="5">
        <v>105</v>
      </c>
      <c r="D8" s="5"/>
      <c r="E8" s="13">
        <f>IF(Final!D6="","",Final!D6)</f>
        <v>44174.1935483871</v>
      </c>
      <c r="F8" s="25">
        <f>IF(E8="","",E8/S8)</f>
        <v>1.7812174817898023</v>
      </c>
      <c r="G8" s="13">
        <f>IF(Final!E6="","",Final!E6)</f>
        <v>40383.87096774194</v>
      </c>
      <c r="H8" s="25">
        <f>IF(G8="","",G8/U8)</f>
        <v>1.8109359178359614</v>
      </c>
      <c r="I8" s="13">
        <f>IF(Final!F6="","",Final!F6)</f>
        <v>47653.33333333335</v>
      </c>
      <c r="J8" s="25">
        <f>IF(I8="","",I8/W8)</f>
        <v>2.3359477124183017</v>
      </c>
      <c r="K8" s="13">
        <f>IF(Final!G6="","",Final!G6)</f>
        <v>38374.19354838709</v>
      </c>
      <c r="L8" s="25">
        <f>IF(K8="","",K8/Y8)</f>
        <v>1.4108159392789372</v>
      </c>
      <c r="M8" s="13">
        <f>IF(Final!H6="","",Final!H6)</f>
        <v>74763.33333333333</v>
      </c>
      <c r="N8" s="25">
        <f>IF(M8="","",M8/AA8)</f>
        <v>1.7843277645186952</v>
      </c>
      <c r="O8" s="13">
        <f>IF(Final!I6="","",Final!I6)</f>
        <v>75046.66666666669</v>
      </c>
      <c r="P8" s="25">
        <f>IF(O8="","",O8/AC8)</f>
        <v>1.3166081871345032</v>
      </c>
      <c r="R8" s="12" t="s">
        <v>42</v>
      </c>
      <c r="S8" s="13">
        <v>24800</v>
      </c>
      <c r="T8" s="13"/>
      <c r="U8" s="13">
        <v>22300</v>
      </c>
      <c r="V8" s="13"/>
      <c r="W8" s="13">
        <v>20400</v>
      </c>
      <c r="X8" s="13"/>
      <c r="Y8" s="13">
        <v>27200</v>
      </c>
      <c r="Z8" s="13"/>
      <c r="AA8" s="13">
        <v>41900</v>
      </c>
      <c r="AB8" s="13"/>
      <c r="AC8" s="13">
        <v>57000</v>
      </c>
    </row>
    <row r="9" spans="1:15" ht="15.75">
      <c r="A9" s="12" t="s">
        <v>43</v>
      </c>
      <c r="B9" s="12"/>
      <c r="C9" s="5">
        <v>162</v>
      </c>
      <c r="D9" s="5"/>
      <c r="E9" s="13">
        <f>IF(Final!D7="","",Final!D7)</f>
        <v>46200</v>
      </c>
      <c r="F9" s="13"/>
      <c r="G9" s="13">
        <f>IF(Final!E7="","",Final!E7)</f>
        <v>42448.38709677419</v>
      </c>
      <c r="H9" s="13"/>
      <c r="I9" s="13">
        <f>IF(Final!F7="","",Final!F7)</f>
        <v>50196.66666666668</v>
      </c>
      <c r="J9" s="13"/>
      <c r="K9" s="13">
        <f>IF(Final!G7="","",Final!G7)</f>
        <v>39416.12903225806</v>
      </c>
      <c r="L9" s="13"/>
      <c r="M9" s="13">
        <f>IF(Final!H7="","",Final!H7)</f>
        <v>81283.33333333333</v>
      </c>
      <c r="N9" s="13"/>
      <c r="O9" s="13">
        <f>IF(Final!I7="","",Final!I7)</f>
        <v>78550</v>
      </c>
    </row>
    <row r="10" spans="1:15" ht="15.75">
      <c r="A10" s="12" t="s">
        <v>44</v>
      </c>
      <c r="B10" s="12"/>
      <c r="C10" s="5">
        <v>185</v>
      </c>
      <c r="D10" s="5"/>
      <c r="E10" s="13">
        <f>IF(Final!D8="","",Final!D8)</f>
        <v>58174.1935483871</v>
      </c>
      <c r="F10" s="13"/>
      <c r="G10" s="13">
        <f>IF(Final!E8="","",Final!E8)</f>
        <v>54541.93548387096</v>
      </c>
      <c r="H10" s="13"/>
      <c r="I10" s="13">
        <f>IF(Final!F8="","",Final!F8)</f>
        <v>70440</v>
      </c>
      <c r="J10" s="13"/>
      <c r="K10" s="13">
        <f>IF(Final!G8="","",Final!G8)</f>
        <v>49964.51612903226</v>
      </c>
      <c r="L10" s="13"/>
      <c r="M10" s="13">
        <f>IF(Final!H8="","",Final!H8)</f>
        <v>102890</v>
      </c>
      <c r="N10" s="13"/>
      <c r="O10" s="13">
        <f>IF(Final!I8="","",Final!I8)</f>
        <v>101980</v>
      </c>
    </row>
    <row r="11" spans="1:29" ht="15.75">
      <c r="A11" s="12" t="s">
        <v>117</v>
      </c>
      <c r="B11" s="12"/>
      <c r="C11" s="5">
        <v>279</v>
      </c>
      <c r="D11" s="5"/>
      <c r="E11" s="13">
        <f>IF(Final!D9="","",Final!D9)</f>
        <v>80438.70967741935</v>
      </c>
      <c r="F11" s="25">
        <f>IF(E11="","",E11/S11)</f>
        <v>1.7410976120653539</v>
      </c>
      <c r="G11" s="13">
        <f>IF(Final!E9="","",Final!E9)</f>
        <v>75570.96774193547</v>
      </c>
      <c r="H11" s="25">
        <f>IF(G11="","",G11/U11)</f>
        <v>1.903550824733891</v>
      </c>
      <c r="I11" s="13">
        <f>IF(Final!F9="","",Final!F9)</f>
        <v>97013.33333333331</v>
      </c>
      <c r="J11" s="25">
        <f>IF(I11="","",I11/W11)</f>
        <v>3.5798277982779823</v>
      </c>
      <c r="K11" s="13">
        <f>IF(Final!G9="","",Final!G9)</f>
        <v>67093.54838709677</v>
      </c>
      <c r="L11" s="25">
        <f>IF(K11="","",K11/Y11)</f>
        <v>1.5077201884740847</v>
      </c>
      <c r="M11" s="13">
        <f>IF(Final!H9="","",Final!H9)</f>
        <v>167463.3333333333</v>
      </c>
      <c r="N11" s="25">
        <f>IF(M11="","",M11/AA11)</f>
        <v>2.244816800714924</v>
      </c>
      <c r="O11" s="13">
        <f>IF(Final!I9="","",Final!I9)</f>
        <v>142156.66666666666</v>
      </c>
      <c r="P11" s="25">
        <f>IF(O11="","",O11/AC11)</f>
        <v>1.3950605168465815</v>
      </c>
      <c r="R11" s="12" t="s">
        <v>45</v>
      </c>
      <c r="S11" s="13">
        <v>46200</v>
      </c>
      <c r="T11" s="13"/>
      <c r="U11" s="13">
        <v>39700</v>
      </c>
      <c r="V11" s="13"/>
      <c r="W11" s="13">
        <v>27100</v>
      </c>
      <c r="X11" s="13"/>
      <c r="Y11" s="13">
        <v>44500</v>
      </c>
      <c r="Z11" s="13"/>
      <c r="AA11" s="13">
        <v>74600</v>
      </c>
      <c r="AB11" s="13"/>
      <c r="AC11" s="13">
        <v>101900</v>
      </c>
    </row>
    <row r="12" spans="1:29" ht="15.75">
      <c r="A12" s="12" t="s">
        <v>46</v>
      </c>
      <c r="B12" s="12"/>
      <c r="C12" s="5">
        <v>312</v>
      </c>
      <c r="D12" s="5"/>
      <c r="E12" s="13">
        <f>IF(Final!D10="","",Final!D10)</f>
        <v>82338.70967741938</v>
      </c>
      <c r="F12" s="25">
        <f>IF(E12="","",E12/S12)</f>
        <v>2.133127193715528</v>
      </c>
      <c r="G12" s="13">
        <f>IF(Final!E10="","",Final!E10)</f>
        <v>78119.35483870967</v>
      </c>
      <c r="H12" s="25">
        <f>IF(G12="","",G12/U12)</f>
        <v>2.3744484753407193</v>
      </c>
      <c r="I12" s="13">
        <f>IF(Final!F10="","",Final!F10)</f>
        <v>98493.33333333334</v>
      </c>
      <c r="J12" s="25">
        <f>IF(I12="","",I12/W12)</f>
        <v>3.5302270011947434</v>
      </c>
      <c r="K12" s="13">
        <f>IF(Final!G10="","",Final!G10)</f>
        <v>68206.45161290321</v>
      </c>
      <c r="L12" s="25">
        <f>IF(K12="","",K12/Y12)</f>
        <v>1.9159115621602025</v>
      </c>
      <c r="M12" s="13">
        <f>IF(Final!H10="","",Final!H10)</f>
        <v>174630</v>
      </c>
      <c r="N12" s="25">
        <f>IF(M12="","",M12/AA12)</f>
        <v>2.6866153846153846</v>
      </c>
      <c r="O12" s="13">
        <f>IF(Final!I10="","",Final!I10)</f>
        <v>148673.33333333334</v>
      </c>
      <c r="P12" s="25">
        <f>IF(O12="","",O12/AC12)</f>
        <v>1.5502954466458116</v>
      </c>
      <c r="R12" s="12" t="s">
        <v>46</v>
      </c>
      <c r="S12" s="13">
        <v>38600</v>
      </c>
      <c r="T12" s="13"/>
      <c r="U12" s="13">
        <v>32900</v>
      </c>
      <c r="V12" s="13"/>
      <c r="W12" s="13">
        <v>27900</v>
      </c>
      <c r="X12" s="13"/>
      <c r="Y12" s="13">
        <v>35600</v>
      </c>
      <c r="Z12" s="13"/>
      <c r="AA12" s="13">
        <v>65000</v>
      </c>
      <c r="AB12" s="13"/>
      <c r="AC12" s="13">
        <v>95900</v>
      </c>
    </row>
    <row r="13" spans="1:15" ht="15.75">
      <c r="A13" s="12" t="s">
        <v>47</v>
      </c>
      <c r="B13" s="12"/>
      <c r="C13" s="5">
        <v>341</v>
      </c>
      <c r="D13" s="5"/>
      <c r="E13" s="13">
        <f>IF(Final!D11="","",Final!D11)</f>
        <v>88474.19354838713</v>
      </c>
      <c r="F13" s="13"/>
      <c r="G13" s="13">
        <f>IF(Final!E11="","",Final!E11)</f>
        <v>83287.09677419355</v>
      </c>
      <c r="H13" s="13"/>
      <c r="I13" s="13">
        <f>IF(Final!F11="","",Final!F11)</f>
        <v>131933.33333333334</v>
      </c>
      <c r="J13" s="13"/>
      <c r="K13" s="13">
        <f>IF(Final!G11="","",Final!G11)</f>
        <v>70361.29032258065</v>
      </c>
      <c r="L13" s="13"/>
      <c r="M13" s="13">
        <f>IF(Final!H11="","",Final!H11)</f>
        <v>183130</v>
      </c>
      <c r="N13" s="13"/>
      <c r="O13" s="13">
        <f>IF(Final!I11="","",Final!I11)</f>
        <v>160346.66666666663</v>
      </c>
    </row>
    <row r="14" spans="1:15" ht="15.75">
      <c r="A14" s="12" t="s">
        <v>48</v>
      </c>
      <c r="B14" s="12"/>
      <c r="C14" s="5">
        <v>436</v>
      </c>
      <c r="D14" s="5"/>
      <c r="E14" s="13">
        <f>IF(Final!D12="","",Final!D12)</f>
        <v>97248.38709677417</v>
      </c>
      <c r="F14" s="13"/>
      <c r="G14" s="13">
        <f>IF(Final!E12="","",Final!E12)</f>
        <v>90280.64516129032</v>
      </c>
      <c r="H14" s="13"/>
      <c r="I14" s="13">
        <f>IF(Final!F12="","",Final!F12)</f>
        <v>114720</v>
      </c>
      <c r="J14" s="13"/>
      <c r="K14" s="13">
        <f>IF(Final!G12="","",Final!G12)</f>
        <v>75483.87096774194</v>
      </c>
      <c r="L14" s="13"/>
      <c r="M14" s="13">
        <f>IF(Final!H12="","",Final!H12)</f>
        <v>190526.66666666666</v>
      </c>
      <c r="N14" s="13"/>
      <c r="O14" s="13">
        <f>IF(Final!I12="","",Final!I12)</f>
        <v>177260</v>
      </c>
    </row>
    <row r="15" spans="1:29" ht="15.75">
      <c r="A15" s="12" t="s">
        <v>49</v>
      </c>
      <c r="B15" s="12"/>
      <c r="C15" s="5">
        <v>462</v>
      </c>
      <c r="D15" s="5"/>
      <c r="E15" s="13">
        <f>IF(Final!D13="","",Final!D13)</f>
        <v>97567.74193548388</v>
      </c>
      <c r="F15" s="25">
        <f>IF(E15="","",E15/S15)</f>
        <v>2.028435383274093</v>
      </c>
      <c r="G15" s="13">
        <f>IF(Final!E13="","",Final!E13)</f>
        <v>90761.29032258065</v>
      </c>
      <c r="H15" s="25">
        <f>IF(G15="","",G15/U15)</f>
        <v>2.2577435403627026</v>
      </c>
      <c r="I15" s="13">
        <f>IF(Final!F13="","",Final!F13)</f>
        <v>115320</v>
      </c>
      <c r="J15" s="25">
        <f>IF(I15="","",I15/W15)</f>
        <v>3.3137931034482757</v>
      </c>
      <c r="K15" s="13">
        <f>IF(Final!G13="","",Final!G13)</f>
        <v>75532.2580645161</v>
      </c>
      <c r="L15" s="25">
        <f>IF(K15="","",K15/Y15)</f>
        <v>1.8113251334416332</v>
      </c>
      <c r="M15" s="13">
        <f>IF(Final!H13="","",Final!H13)</f>
        <v>190900</v>
      </c>
      <c r="N15" s="25">
        <f>IF(M15="","",M15/AA15)</f>
        <v>2.5419440745672435</v>
      </c>
      <c r="O15" s="13">
        <f>IF(Final!I13="","",Final!I13)</f>
        <v>177770</v>
      </c>
      <c r="P15" s="25">
        <f>IF(O15="","",O15/AC15)</f>
        <v>1.3834241245136187</v>
      </c>
      <c r="R15" s="12" t="s">
        <v>49</v>
      </c>
      <c r="S15" s="13">
        <v>48100</v>
      </c>
      <c r="T15" s="13"/>
      <c r="U15" s="13">
        <v>40200</v>
      </c>
      <c r="V15" s="13"/>
      <c r="W15" s="13">
        <v>34800</v>
      </c>
      <c r="X15" s="13"/>
      <c r="Y15" s="13">
        <v>41700</v>
      </c>
      <c r="Z15" s="13"/>
      <c r="AA15" s="13">
        <v>75100</v>
      </c>
      <c r="AB15" s="13"/>
      <c r="AC15" s="13">
        <v>128500</v>
      </c>
    </row>
    <row r="16" spans="1:15" ht="15.75">
      <c r="A16" s="12" t="s">
        <v>50</v>
      </c>
      <c r="B16" s="12"/>
      <c r="C16" s="5">
        <v>471</v>
      </c>
      <c r="D16" s="5"/>
      <c r="E16" s="13">
        <f>IF(Final!D14="","",Final!D14)</f>
        <v>100393.54838709679</v>
      </c>
      <c r="F16" s="13"/>
      <c r="G16" s="13">
        <f>IF(Final!E14="","",Final!E14)</f>
        <v>93432.25806451614</v>
      </c>
      <c r="H16" s="13"/>
      <c r="I16" s="13">
        <f>IF(Final!F14="","",Final!F14)</f>
        <v>119756.66666666667</v>
      </c>
      <c r="J16" s="13"/>
      <c r="K16" s="13">
        <f>IF(Final!G14="","",Final!G14)</f>
        <v>76409.67741935485</v>
      </c>
      <c r="L16" s="13"/>
      <c r="M16" s="13">
        <f>IF(Final!H14="","",Final!H14)</f>
        <v>197536.6666666667</v>
      </c>
      <c r="N16" s="13"/>
      <c r="O16" s="13">
        <f>IF(Final!I14="","",Final!I14)</f>
        <v>188370</v>
      </c>
    </row>
    <row r="17" spans="1:29" ht="15.75">
      <c r="A17" s="12" t="s">
        <v>51</v>
      </c>
      <c r="B17" s="12"/>
      <c r="C17" s="5">
        <v>532</v>
      </c>
      <c r="D17" s="5"/>
      <c r="E17" s="13">
        <f>IF(Final!D15="","",Final!D15)</f>
        <v>113019.35483870968</v>
      </c>
      <c r="F17" s="25">
        <f>IF(E17="","",E17/S17)</f>
        <v>1.931954783567687</v>
      </c>
      <c r="G17" s="13">
        <f>IF(Final!E15="","",Final!E15)</f>
        <v>98687.09677419355</v>
      </c>
      <c r="H17" s="25">
        <f>IF(G17="","",G17/U17)</f>
        <v>1.9464910606349812</v>
      </c>
      <c r="I17" s="13">
        <f>IF(Final!F15="","",Final!F15)</f>
        <v>129606.66666666666</v>
      </c>
      <c r="J17" s="25">
        <f>IF(I17="","",I17/W17)</f>
        <v>2.861074319352465</v>
      </c>
      <c r="K17" s="13">
        <f>IF(Final!G15="","",Final!G15)</f>
        <v>81590.32258064518</v>
      </c>
      <c r="L17" s="25">
        <f>IF(K17="","",K17/Y17)</f>
        <v>1.581207801950488</v>
      </c>
      <c r="M17" s="13">
        <f>IF(Final!H15="","",Final!H15)</f>
        <v>205923.33333333334</v>
      </c>
      <c r="N17" s="25">
        <f>IF(M17="","",M17/AA17)</f>
        <v>2.248071324599709</v>
      </c>
      <c r="O17" s="13">
        <f>IF(Final!I15="","",Final!I15)</f>
        <v>199326.6666666667</v>
      </c>
      <c r="P17" s="25">
        <f>IF(O17="","",O17/AC17)</f>
        <v>1.229652477894304</v>
      </c>
      <c r="R17" s="12" t="s">
        <v>51</v>
      </c>
      <c r="S17" s="13">
        <v>58500</v>
      </c>
      <c r="T17" s="13"/>
      <c r="U17" s="13">
        <v>50700</v>
      </c>
      <c r="V17" s="13"/>
      <c r="W17" s="13">
        <v>45300</v>
      </c>
      <c r="X17" s="13"/>
      <c r="Y17" s="13">
        <v>51600</v>
      </c>
      <c r="Z17" s="13"/>
      <c r="AA17" s="13">
        <v>91600</v>
      </c>
      <c r="AB17" s="13"/>
      <c r="AC17" s="13">
        <v>162100</v>
      </c>
    </row>
    <row r="18" spans="1:29" ht="15.75">
      <c r="A18" s="12" t="s">
        <v>52</v>
      </c>
      <c r="B18" s="12"/>
      <c r="C18" s="5">
        <v>607</v>
      </c>
      <c r="D18" s="5"/>
      <c r="E18" s="13">
        <f>IF(Final!D16="","",Final!D16)</f>
        <v>117990.32258064515</v>
      </c>
      <c r="F18" s="25">
        <f>IF(E18="","",E18/S18)</f>
        <v>2.1972127109989787</v>
      </c>
      <c r="G18" s="13">
        <f>IF(Final!E16="","",Final!E16)</f>
        <v>109554.83870967741</v>
      </c>
      <c r="H18" s="25">
        <f>IF(G18="","",G18/U18)</f>
        <v>2.5012520253351007</v>
      </c>
      <c r="I18" s="13">
        <f>IF(Final!F16="","",Final!F16)</f>
        <v>141930</v>
      </c>
      <c r="J18" s="25">
        <f>IF(I18="","",I18/W18)</f>
        <v>3.648586118251928</v>
      </c>
      <c r="K18" s="13">
        <f>IF(Final!G16="","",Final!G16)</f>
        <v>85845.16129032259</v>
      </c>
      <c r="L18" s="25">
        <f>IF(K18="","",K18/Y18)</f>
        <v>1.8825693265421621</v>
      </c>
      <c r="M18" s="13">
        <f>IF(Final!H16="","",Final!H16)</f>
        <v>216410</v>
      </c>
      <c r="N18" s="25">
        <f>IF(M18="","",M18/AA18)</f>
        <v>2.732449494949495</v>
      </c>
      <c r="O18" s="13">
        <f>IF(Final!I16="","",Final!I16)</f>
        <v>220906.66666666666</v>
      </c>
      <c r="P18" s="25">
        <f>IF(O18="","",O18/AC18)</f>
        <v>1.4865859129654553</v>
      </c>
      <c r="R18" s="12" t="s">
        <v>52</v>
      </c>
      <c r="S18" s="13">
        <v>53700</v>
      </c>
      <c r="T18" s="13"/>
      <c r="U18" s="13">
        <v>43800</v>
      </c>
      <c r="V18" s="13"/>
      <c r="W18" s="13">
        <v>38900</v>
      </c>
      <c r="X18" s="13"/>
      <c r="Y18" s="13">
        <v>45600</v>
      </c>
      <c r="Z18" s="13"/>
      <c r="AA18" s="13">
        <v>79200</v>
      </c>
      <c r="AB18" s="13"/>
      <c r="AC18" s="13">
        <v>148600</v>
      </c>
    </row>
    <row r="19" spans="1:29" ht="15.75">
      <c r="A19" s="12" t="s">
        <v>53</v>
      </c>
      <c r="B19" s="12"/>
      <c r="C19" s="5">
        <v>721</v>
      </c>
      <c r="D19" s="5"/>
      <c r="E19" s="13">
        <f>IF(Final!D17="","",Final!D17)</f>
        <v>118461.29032258064</v>
      </c>
      <c r="F19" s="25">
        <f>IF(E19="","",E19/S19)</f>
        <v>1.711868357262726</v>
      </c>
      <c r="G19" s="13">
        <f>IF(Final!E17="","",Final!E17)</f>
        <v>111409.67741935485</v>
      </c>
      <c r="H19" s="25">
        <f>IF(G19="","",G19/U19)</f>
        <v>1.847590006954475</v>
      </c>
      <c r="I19" s="13">
        <f>IF(Final!F17="","",Final!F17)</f>
        <v>145036.6666666667</v>
      </c>
      <c r="J19" s="25">
        <f>IF(I19="","",I19/W19)</f>
        <v>3.1667394468704515</v>
      </c>
      <c r="K19" s="13">
        <f>IF(Final!G17="","",Final!G17)</f>
        <v>87425.8064516129</v>
      </c>
      <c r="L19" s="25">
        <f>IF(K19="","",K19/Y19)</f>
        <v>1.392130675981097</v>
      </c>
      <c r="M19" s="13">
        <f>IF(Final!H17="","",Final!H17)</f>
        <v>216686.6666666666</v>
      </c>
      <c r="N19" s="25">
        <f>IF(M19="","",M19/AA19)</f>
        <v>2.091570141570141</v>
      </c>
      <c r="O19" s="13">
        <f>IF(Final!I17="","",Final!I17)</f>
        <v>225913.3333333333</v>
      </c>
      <c r="P19" s="25">
        <f>IF(O19="","",O19/AC19)</f>
        <v>1.2218135929331169</v>
      </c>
      <c r="R19" s="12" t="s">
        <v>53</v>
      </c>
      <c r="S19" s="13">
        <v>69200</v>
      </c>
      <c r="T19" s="13"/>
      <c r="U19" s="13">
        <v>60300</v>
      </c>
      <c r="V19" s="13"/>
      <c r="W19" s="13">
        <v>45800</v>
      </c>
      <c r="X19" s="13"/>
      <c r="Y19" s="13">
        <v>62800</v>
      </c>
      <c r="Z19" s="13"/>
      <c r="AA19" s="13">
        <v>103600</v>
      </c>
      <c r="AB19" s="13"/>
      <c r="AC19" s="13">
        <v>184900</v>
      </c>
    </row>
    <row r="20" spans="1:29" ht="15.75">
      <c r="A20" s="12" t="s">
        <v>54</v>
      </c>
      <c r="B20" s="12"/>
      <c r="C20" s="5">
        <v>792</v>
      </c>
      <c r="D20" s="5"/>
      <c r="E20" s="13">
        <f>IF(Final!D18="","",Final!D18)</f>
        <v>124503.2258064516</v>
      </c>
      <c r="F20" s="25">
        <f>IF(E20="","",E20/S20)</f>
        <v>1.6734304543877905</v>
      </c>
      <c r="G20" s="13">
        <f>IF(Final!E18="","",Final!E18)</f>
        <v>117996.77419354841</v>
      </c>
      <c r="H20" s="25">
        <f>IF(G20="","",G20/U20)</f>
        <v>1.9343733474352198</v>
      </c>
      <c r="I20" s="13">
        <f>IF(Final!F18="","",Final!F18)</f>
        <v>158443.3333333333</v>
      </c>
      <c r="J20" s="25">
        <f>IF(I20="","",I20/W20)</f>
        <v>2.9287122612446086</v>
      </c>
      <c r="K20" s="13">
        <f>IF(Final!G18="","",Final!G18)</f>
        <v>93609.67741935483</v>
      </c>
      <c r="L20" s="25">
        <f>IF(K20="","",K20/Y20)</f>
        <v>1.4626512096774194</v>
      </c>
      <c r="M20" s="13">
        <f>IF(Final!H18="","",Final!H18)</f>
        <v>226760</v>
      </c>
      <c r="N20" s="25">
        <f>IF(M20="","",M20/AA20)</f>
        <v>2.0264521894548704</v>
      </c>
      <c r="O20" s="13">
        <f>IF(Final!I18="","",Final!I18)</f>
        <v>247636.66666666666</v>
      </c>
      <c r="P20" s="25">
        <f>IF(O20="","",O20/AC20)</f>
        <v>1.220486282240841</v>
      </c>
      <c r="R20" s="12" t="s">
        <v>54</v>
      </c>
      <c r="S20" s="13">
        <v>74400</v>
      </c>
      <c r="T20" s="13"/>
      <c r="U20" s="13">
        <v>61000</v>
      </c>
      <c r="V20" s="13"/>
      <c r="W20" s="13">
        <v>54100</v>
      </c>
      <c r="X20" s="13"/>
      <c r="Y20" s="13">
        <v>64000</v>
      </c>
      <c r="Z20" s="13"/>
      <c r="AA20" s="13">
        <v>111900</v>
      </c>
      <c r="AB20" s="13"/>
      <c r="AC20" s="13">
        <v>202900</v>
      </c>
    </row>
    <row r="21" spans="1:18" ht="15.75">
      <c r="A21" s="12" t="s">
        <v>128</v>
      </c>
      <c r="B21" s="12"/>
      <c r="C21" s="5">
        <v>846</v>
      </c>
      <c r="D21" s="5"/>
      <c r="E21" s="13">
        <f>IF(Final!D19="","",Final!D19)</f>
        <v>183716.12903225806</v>
      </c>
      <c r="F21" s="13"/>
      <c r="G21" s="13">
        <f>IF(Final!E19="","",Final!E19)</f>
        <v>143203.22580645164</v>
      </c>
      <c r="H21" s="13"/>
      <c r="I21" s="13">
        <f>IF(Final!F19="","",Final!F19)</f>
        <v>196303.3333333333</v>
      </c>
      <c r="J21" s="13"/>
      <c r="K21" s="13">
        <f>IF(Final!G19="","",Final!G19)</f>
        <v>120754.83870967744</v>
      </c>
      <c r="L21" s="13"/>
      <c r="M21" s="13">
        <f>IF(Final!H19="","",Final!H19)</f>
        <v>257470.00000000003</v>
      </c>
      <c r="N21" s="13"/>
      <c r="O21" s="13">
        <f>IF(Final!I19="","",Final!I19)</f>
        <v>298570</v>
      </c>
      <c r="R21" s="12"/>
    </row>
    <row r="22" spans="1:15" ht="15.75">
      <c r="A22" s="12" t="s">
        <v>55</v>
      </c>
      <c r="B22" s="12"/>
      <c r="C22" s="5">
        <v>858</v>
      </c>
      <c r="D22" s="5"/>
      <c r="E22" s="13">
        <f>IF(Final!D20="","",Final!D20)</f>
        <v>241461.29032258067</v>
      </c>
      <c r="F22" s="13"/>
      <c r="G22" s="13">
        <f>IF(Final!E20="","",Final!E20)</f>
        <v>165703.2258064516</v>
      </c>
      <c r="H22" s="13"/>
      <c r="I22" s="13">
        <f>IF(Final!F20="","",Final!F20)</f>
        <v>233786.66666666663</v>
      </c>
      <c r="J22" s="13"/>
      <c r="K22" s="13">
        <f>IF(Final!G20="","",Final!G20)</f>
        <v>145058.06451612903</v>
      </c>
      <c r="L22" s="13"/>
      <c r="M22" s="13">
        <f>IF(Final!H20="","",Final!H20)</f>
        <v>284263.3333333333</v>
      </c>
      <c r="N22" s="13"/>
      <c r="O22" s="13">
        <f>IF(Final!I20="","",Final!I20)</f>
        <v>341453.3333333334</v>
      </c>
    </row>
    <row r="23" spans="1:15" ht="15.75">
      <c r="A23" s="12"/>
      <c r="B23" s="12"/>
      <c r="C23" s="5"/>
      <c r="D23" s="5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5" spans="1:29" s="7" customFormat="1" ht="18.75">
      <c r="A25" s="9" t="s">
        <v>56</v>
      </c>
      <c r="B25" s="10"/>
      <c r="C25" s="11"/>
      <c r="D25" s="11"/>
      <c r="E25" s="11" t="s">
        <v>111</v>
      </c>
      <c r="F25" s="11"/>
      <c r="G25" s="11" t="s">
        <v>112</v>
      </c>
      <c r="H25" s="11"/>
      <c r="I25" s="11" t="s">
        <v>113</v>
      </c>
      <c r="J25" s="11"/>
      <c r="K25" s="11" t="s">
        <v>114</v>
      </c>
      <c r="L25" s="11"/>
      <c r="M25" s="11" t="s">
        <v>115</v>
      </c>
      <c r="N25" s="11"/>
      <c r="O25" s="11" t="s">
        <v>116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16" ht="15.75">
      <c r="A26" s="12"/>
      <c r="B26" s="12"/>
      <c r="C26" s="5"/>
      <c r="D26" s="5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26"/>
    </row>
    <row r="27" spans="1:29" ht="15.75">
      <c r="A27" s="12" t="s">
        <v>57</v>
      </c>
      <c r="B27" s="12"/>
      <c r="C27" s="5"/>
      <c r="D27" s="5"/>
      <c r="E27" s="13">
        <f>IF(Final!D21="","",Final!D21)</f>
        <v>21274.193548387095</v>
      </c>
      <c r="F27" s="25">
        <f>IF(E27="","",E27/S27)</f>
        <v>2.085705249841872</v>
      </c>
      <c r="G27" s="13">
        <f>IF(Final!E21="","",Final!E21)</f>
        <v>21235.483870967746</v>
      </c>
      <c r="H27" s="25">
        <f>IF(G27="","",G27/U27)</f>
        <v>2.7941426146010193</v>
      </c>
      <c r="I27" s="13">
        <f>IF(Final!F21="","",Final!F21)</f>
        <v>19446.666666666664</v>
      </c>
      <c r="J27" s="25">
        <f>IF(I27="","",I27/W27)</f>
        <v>2.6102908277404917</v>
      </c>
      <c r="K27" s="13">
        <f>IF(Final!G21="","",Final!G21)</f>
        <v>20003.225806451614</v>
      </c>
      <c r="L27" s="25">
        <f>IF(K27="","",K27/Y27)</f>
        <v>1.8020924149956408</v>
      </c>
      <c r="M27" s="13">
        <f>IF(Final!H21="","",Final!H21)</f>
        <v>32206.66666666667</v>
      </c>
      <c r="N27" s="25">
        <f>IF(M27="","",M27/AA27)</f>
        <v>1.6950877192982459</v>
      </c>
      <c r="O27" s="13">
        <f>IF(Final!I21="","",Final!I21)</f>
        <v>38063.33333333334</v>
      </c>
      <c r="P27" s="25">
        <f>IF(O27="","",O27/AC27)</f>
        <v>1.379106280193237</v>
      </c>
      <c r="R27" s="12" t="s">
        <v>57</v>
      </c>
      <c r="S27" s="13">
        <v>10200</v>
      </c>
      <c r="T27" s="13"/>
      <c r="U27" s="13">
        <v>7600</v>
      </c>
      <c r="V27" s="13"/>
      <c r="W27" s="13">
        <v>7450</v>
      </c>
      <c r="X27" s="13"/>
      <c r="Y27" s="13">
        <v>11100</v>
      </c>
      <c r="Z27" s="13"/>
      <c r="AA27" s="13">
        <v>19000</v>
      </c>
      <c r="AB27" s="13"/>
      <c r="AC27" s="13">
        <v>27600</v>
      </c>
    </row>
    <row r="28" spans="1:29" ht="15.75">
      <c r="A28" s="12" t="s">
        <v>126</v>
      </c>
      <c r="B28" s="12"/>
      <c r="C28" s="5"/>
      <c r="D28" s="5"/>
      <c r="E28" s="13">
        <f>IF(Final!D22="","",Final!D22)</f>
        <v>10293.548387096776</v>
      </c>
      <c r="F28" s="25">
        <f>IF(E28="","",E28/S28)</f>
        <v>1.3455618806662453</v>
      </c>
      <c r="G28" s="13">
        <f>IF(Final!E22="","",Final!E22)</f>
        <v>7603.225806451613</v>
      </c>
      <c r="H28" s="25">
        <f>IF(G28="","",G28/U28)</f>
        <v>1.4106170327368484</v>
      </c>
      <c r="I28" s="13">
        <f>IF(Final!F22="","",Final!F22)</f>
        <v>17210</v>
      </c>
      <c r="J28" s="25">
        <f>IF(I28="","",I28/W28)</f>
        <v>3.6461864406779663</v>
      </c>
      <c r="K28" s="13">
        <f>IF(Final!G22="","",Final!G22)</f>
        <v>10345.161290322578</v>
      </c>
      <c r="L28" s="25">
        <f>IF(K28="","",K28/Y28)</f>
        <v>1.2170777988614798</v>
      </c>
      <c r="M28" s="13">
        <f>IF(Final!H22="","",Final!H22)</f>
        <v>31506.666666666664</v>
      </c>
      <c r="N28" s="25">
        <f>IF(M28="","",M28/AA28)</f>
        <v>2.5615176151761516</v>
      </c>
      <c r="O28" s="13">
        <f>IF(Final!I22="","",Final!I22)</f>
        <v>22713.333333333332</v>
      </c>
      <c r="P28" s="25">
        <f>IF(O28="","",O28/AC28)</f>
        <v>1.1891797556719022</v>
      </c>
      <c r="R28" s="12" t="s">
        <v>58</v>
      </c>
      <c r="S28" s="13">
        <v>7650</v>
      </c>
      <c r="T28" s="13"/>
      <c r="U28" s="13">
        <v>5390</v>
      </c>
      <c r="V28" s="13"/>
      <c r="W28" s="13">
        <v>4720</v>
      </c>
      <c r="X28" s="13"/>
      <c r="Y28" s="13">
        <v>8500</v>
      </c>
      <c r="Z28" s="13"/>
      <c r="AA28" s="13">
        <v>12300</v>
      </c>
      <c r="AB28" s="13"/>
      <c r="AC28" s="13">
        <v>19100</v>
      </c>
    </row>
    <row r="29" spans="1:29" ht="15.75">
      <c r="A29" s="12" t="s">
        <v>59</v>
      </c>
      <c r="B29" s="12"/>
      <c r="C29" s="5"/>
      <c r="D29" s="5"/>
      <c r="E29" s="13">
        <f>IF(Final!D23="","",Final!D23)</f>
        <v>9419.354838709678</v>
      </c>
      <c r="F29" s="25">
        <f>IF(E29="","",E29/S29)</f>
        <v>4.381095273818455</v>
      </c>
      <c r="G29" s="13">
        <f>IF(Final!E23="","",Final!E23)</f>
        <v>6603.225806451611</v>
      </c>
      <c r="H29" s="25">
        <f>IF(G29="","",G29/U29)</f>
        <v>3.7096774193548376</v>
      </c>
      <c r="I29" s="13">
        <f>IF(Final!F23="","",Final!F23)</f>
        <v>6836.666666666665</v>
      </c>
      <c r="J29" s="25">
        <f>IF(I29="","",I29/W29)</f>
        <v>3.6954954954954946</v>
      </c>
      <c r="K29" s="13">
        <f>IF(Final!G23="","",Final!G23)</f>
        <v>5116.129032258065</v>
      </c>
      <c r="L29" s="25">
        <f>IF(K29="","",K29/Y29)</f>
        <v>2.735897878212869</v>
      </c>
      <c r="M29" s="13">
        <f>IF(Final!H23="","",Final!H23)</f>
        <v>6160</v>
      </c>
      <c r="N29" s="25">
        <f>IF(M29="","",M29/AA29)</f>
        <v>1.8837920489296636</v>
      </c>
      <c r="O29" s="13">
        <f>IF(Final!I23="","",Final!I23)</f>
        <v>7733.333333333331</v>
      </c>
      <c r="P29" s="25">
        <f>IF(O29="","",O29/AC29)</f>
        <v>1.552878179384203</v>
      </c>
      <c r="R29" s="12" t="s">
        <v>59</v>
      </c>
      <c r="S29" s="13">
        <v>2150</v>
      </c>
      <c r="T29" s="13"/>
      <c r="U29" s="13">
        <v>1780</v>
      </c>
      <c r="V29" s="13"/>
      <c r="W29" s="13">
        <v>1850</v>
      </c>
      <c r="X29" s="13"/>
      <c r="Y29" s="13">
        <v>1870</v>
      </c>
      <c r="Z29" s="13"/>
      <c r="AA29" s="13">
        <v>3270</v>
      </c>
      <c r="AB29" s="13"/>
      <c r="AC29" s="13">
        <v>4980</v>
      </c>
    </row>
    <row r="30" spans="1:15" ht="15.75">
      <c r="A30" s="12" t="s">
        <v>60</v>
      </c>
      <c r="B30" s="12"/>
      <c r="C30" s="5"/>
      <c r="D30" s="5"/>
      <c r="E30" s="13">
        <f>IF(Final!D24="","",Final!D24)</f>
        <v>7732.258064516127</v>
      </c>
      <c r="F30" s="13"/>
      <c r="G30" s="13">
        <f>IF(Final!E24="","",Final!E24)</f>
        <v>7493.548387096774</v>
      </c>
      <c r="H30" s="13"/>
      <c r="I30" s="13">
        <f>IF(Final!F24="","",Final!F24)</f>
        <v>14040</v>
      </c>
      <c r="J30" s="13"/>
      <c r="K30" s="13">
        <f>IF(Final!G24="","",Final!G24)</f>
        <v>7832.25806451613</v>
      </c>
      <c r="L30" s="13"/>
      <c r="M30" s="13">
        <f>IF(Final!H24="","",Final!H24)</f>
        <v>8333.333333333332</v>
      </c>
      <c r="N30" s="13"/>
      <c r="O30" s="13">
        <f>IF(Final!I24="","",Final!I24)</f>
        <v>15103.333333333332</v>
      </c>
    </row>
    <row r="31" spans="1:29" ht="15.75">
      <c r="A31" s="12" t="s">
        <v>61</v>
      </c>
      <c r="B31" s="12"/>
      <c r="C31" s="5"/>
      <c r="D31" s="5"/>
      <c r="E31" s="13">
        <f>IF(Final!D25="","",Final!D25)</f>
        <v>2274.193548387097</v>
      </c>
      <c r="F31" s="25">
        <f>IF(E31="","",E31/S31)</f>
        <v>1.178338626107304</v>
      </c>
      <c r="G31" s="13">
        <f>IF(Final!E25="","",Final!E25)</f>
        <v>2354.838709677419</v>
      </c>
      <c r="H31" s="25">
        <f>IF(G31="","",G31/U31)</f>
        <v>1.2798036465638147</v>
      </c>
      <c r="I31" s="13">
        <f>IF(Final!F25="","",Final!F25)</f>
        <v>1676.666666666667</v>
      </c>
      <c r="J31" s="25">
        <f>IF(I31="","",I31/W31)</f>
        <v>1.2419753086419756</v>
      </c>
      <c r="K31" s="13">
        <f>IF(Final!G25="","",Final!G25)</f>
        <v>1016.1290322580645</v>
      </c>
      <c r="L31" s="25">
        <f>IF(K31="","",K31/Y31)</f>
        <v>0.5005561735261401</v>
      </c>
      <c r="M31" s="13">
        <f>IF(Final!H25="","",Final!H25)</f>
        <v>6940</v>
      </c>
      <c r="N31" s="25">
        <f>IF(M31="","",M31/AA31)</f>
        <v>1.8311345646437995</v>
      </c>
      <c r="O31" s="13">
        <f>IF(Final!I25="","",Final!I25)</f>
        <v>6670</v>
      </c>
      <c r="P31" s="25">
        <f>IF(O31="","",O31/AC31)</f>
        <v>1.1539792387543253</v>
      </c>
      <c r="R31" s="12" t="s">
        <v>61</v>
      </c>
      <c r="S31" s="13">
        <v>1930</v>
      </c>
      <c r="T31" s="13"/>
      <c r="U31" s="13">
        <v>1840</v>
      </c>
      <c r="V31" s="13"/>
      <c r="W31" s="13">
        <v>1350</v>
      </c>
      <c r="X31" s="13"/>
      <c r="Y31" s="13">
        <v>2030</v>
      </c>
      <c r="Z31" s="13"/>
      <c r="AA31" s="13">
        <v>3790</v>
      </c>
      <c r="AB31" s="13"/>
      <c r="AC31" s="13">
        <v>5780</v>
      </c>
    </row>
    <row r="32" spans="1:15" ht="15.75">
      <c r="A32" s="12" t="s">
        <v>62</v>
      </c>
      <c r="B32" s="12"/>
      <c r="C32" s="5"/>
      <c r="D32" s="5"/>
      <c r="E32" s="13">
        <f>IF(Final!D26="","",Final!D26)</f>
        <v>5816.129032258063</v>
      </c>
      <c r="F32" s="13"/>
      <c r="G32" s="13">
        <f>IF(Final!E26="","",Final!E26)</f>
        <v>4248.387096774194</v>
      </c>
      <c r="H32" s="13"/>
      <c r="I32" s="13">
        <f>IF(Final!F26="","",Final!F26)</f>
        <v>9050</v>
      </c>
      <c r="J32" s="13"/>
      <c r="K32" s="13">
        <f>IF(Final!G26="","",Final!G26)</f>
        <v>4406.451612903226</v>
      </c>
      <c r="L32" s="13"/>
      <c r="M32" s="13">
        <f>IF(Final!H26="","",Final!H26)</f>
        <v>6003.333333333333</v>
      </c>
      <c r="N32" s="13"/>
      <c r="O32" s="13">
        <f>IF(Final!I26="","",Final!I26)</f>
        <v>10240</v>
      </c>
    </row>
    <row r="33" spans="1:15" ht="15.75">
      <c r="A33" s="12" t="s">
        <v>63</v>
      </c>
      <c r="B33" s="12"/>
      <c r="C33" s="5"/>
      <c r="D33" s="5"/>
      <c r="E33" s="13">
        <f>IF(Final!D27="","",Final!D27)</f>
        <v>1551.6129032258066</v>
      </c>
      <c r="F33" s="13"/>
      <c r="G33" s="13">
        <f>IF(Final!E27="","",Final!E27)</f>
        <v>1006.4516129032255</v>
      </c>
      <c r="H33" s="13"/>
      <c r="I33" s="13">
        <f>IF(Final!F27="","",Final!F27)</f>
        <v>2610</v>
      </c>
      <c r="J33" s="13"/>
      <c r="K33" s="13">
        <f>IF(Final!G27="","",Final!G27)</f>
        <v>696.7741935483873</v>
      </c>
      <c r="L33" s="13"/>
      <c r="M33" s="13">
        <f>IF(Final!H27="","",Final!H27)</f>
        <v>1896.666666666667</v>
      </c>
      <c r="N33" s="13"/>
      <c r="O33" s="13">
        <f>IF(Final!I27="","",Final!I27)</f>
        <v>1820</v>
      </c>
    </row>
    <row r="34" spans="1:29" ht="15.75">
      <c r="A34" s="12" t="s">
        <v>64</v>
      </c>
      <c r="B34" s="12"/>
      <c r="C34" s="5"/>
      <c r="D34" s="5"/>
      <c r="E34" s="13">
        <f>IF(Final!D28="","",Final!D28)</f>
        <v>1477.4193548387098</v>
      </c>
      <c r="F34" s="25">
        <f>IF(E34="","",E34/S34)</f>
        <v>0.8539996270743987</v>
      </c>
      <c r="G34" s="13">
        <f>IF(Final!E28="","",Final!E28)</f>
        <v>2319.354838709679</v>
      </c>
      <c r="H34" s="25">
        <f>IF(G34="","",G34/U34)</f>
        <v>1.5777924072854959</v>
      </c>
      <c r="I34" s="13">
        <f>IF(Final!F28="","",Final!F28)</f>
        <v>2633.333333333335</v>
      </c>
      <c r="J34" s="25">
        <f>IF(I34="","",I34/W34)</f>
        <v>1.408199643493762</v>
      </c>
      <c r="K34" s="13">
        <f>IF(Final!G28="","",Final!G28)</f>
        <v>667.7419354838711</v>
      </c>
      <c r="L34" s="25">
        <f>IF(K34="","",K34/Y34)</f>
        <v>0.43080124869927167</v>
      </c>
      <c r="M34" s="13">
        <f>IF(Final!H28="","",Final!H28)</f>
        <v>8266.66666666667</v>
      </c>
      <c r="N34" s="25">
        <f>IF(M34="","",M34/AA34)</f>
        <v>3.1077694235588984</v>
      </c>
      <c r="O34" s="13">
        <f>IF(Final!I28="","",Final!I28)</f>
        <v>8853.333333333334</v>
      </c>
      <c r="P34" s="25">
        <f>IF(O34="","",O34/AC34)</f>
        <v>1.3747412008281574</v>
      </c>
      <c r="R34" s="12" t="s">
        <v>64</v>
      </c>
      <c r="S34" s="13">
        <v>1730</v>
      </c>
      <c r="T34" s="13"/>
      <c r="U34" s="13">
        <v>1470</v>
      </c>
      <c r="V34" s="13"/>
      <c r="W34" s="13">
        <v>1870</v>
      </c>
      <c r="X34" s="13"/>
      <c r="Y34" s="13">
        <v>1550</v>
      </c>
      <c r="Z34" s="13"/>
      <c r="AA34" s="13">
        <v>2660</v>
      </c>
      <c r="AB34" s="13"/>
      <c r="AC34" s="13">
        <v>6440</v>
      </c>
    </row>
    <row r="35" spans="1:15" ht="15.75">
      <c r="A35" s="12" t="s">
        <v>65</v>
      </c>
      <c r="B35" s="12"/>
      <c r="C35" s="5"/>
      <c r="D35" s="5"/>
      <c r="E35" s="13">
        <f>IF(Final!D29="","",Final!D29)</f>
        <v>5648.387096774192</v>
      </c>
      <c r="F35" s="13"/>
      <c r="G35" s="13">
        <f>IF(Final!E29="","",Final!E29)</f>
        <v>6109.677419354839</v>
      </c>
      <c r="H35" s="13"/>
      <c r="I35" s="13">
        <f>IF(Final!F29="","",Final!F29)</f>
        <v>13253.333333333334</v>
      </c>
      <c r="J35" s="13"/>
      <c r="K35" s="13">
        <f>IF(Final!G29="","",Final!G29)</f>
        <v>5548.387096774194</v>
      </c>
      <c r="L35" s="13"/>
      <c r="M35" s="13">
        <f>IF(Final!H29="","",Final!H29)</f>
        <v>11136.666666666666</v>
      </c>
      <c r="N35" s="13"/>
      <c r="O35" s="13">
        <f>IF(Final!I29="","",Final!I29)</f>
        <v>20673.333333333332</v>
      </c>
    </row>
    <row r="36" spans="1:29" ht="15.75">
      <c r="A36" s="12" t="s">
        <v>66</v>
      </c>
      <c r="B36" s="12"/>
      <c r="C36" s="5"/>
      <c r="D36" s="5"/>
      <c r="E36" s="13">
        <f>IF(Final!D30="","",Final!D30)</f>
        <v>57900</v>
      </c>
      <c r="F36" s="25">
        <f>IF(E36="","",E36/S36)</f>
        <v>2.731132075471698</v>
      </c>
      <c r="G36" s="13">
        <f>IF(Final!E30="","",Final!E30)</f>
        <v>22748.387096774197</v>
      </c>
      <c r="H36" s="25">
        <f>IF(G36="","",G36/U36)</f>
        <v>1.166583953680728</v>
      </c>
      <c r="I36" s="13">
        <f>IF(Final!F30="","",Final!F30)</f>
        <v>37033.333333333336</v>
      </c>
      <c r="J36" s="25">
        <f>IF(I36="","",I36/W36)</f>
        <v>3.112044817927171</v>
      </c>
      <c r="K36" s="13">
        <f>IF(Final!G30="","",Final!G30)</f>
        <v>24480.64516129032</v>
      </c>
      <c r="L36" s="25">
        <f>IF(K36="","",K36/Y36)</f>
        <v>2.1104004449388207</v>
      </c>
      <c r="M36" s="13">
        <f>IF(Final!H30="","",Final!H30)</f>
        <v>28833.33333333334</v>
      </c>
      <c r="N36" s="25">
        <f>IF(M36="","",M36/AA36)</f>
        <v>1.3600628930817613</v>
      </c>
      <c r="O36" s="13">
        <f>IF(Final!I30="","",Final!I30)</f>
        <v>41956.666666666664</v>
      </c>
      <c r="P36" s="25">
        <f>IF(O36="","",O36/AC36)</f>
        <v>0.9601067887109076</v>
      </c>
      <c r="R36" s="12" t="s">
        <v>66</v>
      </c>
      <c r="S36" s="13">
        <v>21200</v>
      </c>
      <c r="T36" s="13"/>
      <c r="U36" s="13">
        <v>19500</v>
      </c>
      <c r="V36" s="13"/>
      <c r="W36" s="13">
        <v>11900</v>
      </c>
      <c r="X36" s="13"/>
      <c r="Y36" s="13">
        <v>11600</v>
      </c>
      <c r="Z36" s="13"/>
      <c r="AA36" s="13">
        <v>21200</v>
      </c>
      <c r="AB36" s="13"/>
      <c r="AC36" s="13">
        <v>43700</v>
      </c>
    </row>
    <row r="37" spans="1:14" ht="15.75">
      <c r="A37" s="12"/>
      <c r="B37" s="12"/>
      <c r="C37" s="5"/>
      <c r="D37" s="5"/>
      <c r="F37" s="17"/>
      <c r="H37" s="17"/>
      <c r="J37" s="17"/>
      <c r="L37" s="17"/>
      <c r="N37" s="17"/>
    </row>
    <row r="38" spans="1:15" ht="15.75">
      <c r="A38" s="12"/>
      <c r="B38" s="1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ht="12.75">
      <c r="A39" s="4" t="s">
        <v>127</v>
      </c>
    </row>
  </sheetData>
  <mergeCells count="3">
    <mergeCell ref="A1:O1"/>
    <mergeCell ref="R1:AC1"/>
    <mergeCell ref="A2:O2"/>
  </mergeCells>
  <printOptions/>
  <pageMargins left="0.75" right="0.75" top="1" bottom="1" header="0.5" footer="0.5"/>
  <pageSetup fitToHeight="1" fitToWidth="1" horizontalDpi="300" verticalDpi="3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8" bestFit="1" customWidth="1"/>
    <col min="2" max="2" width="15.7109375" style="18" customWidth="1"/>
    <col min="3" max="3" width="11.7109375" style="18" bestFit="1" customWidth="1"/>
    <col min="4" max="16384" width="8.8515625" style="18" customWidth="1"/>
  </cols>
  <sheetData>
    <row r="1" spans="1:3" ht="12.75">
      <c r="A1" s="18" t="s">
        <v>100</v>
      </c>
      <c r="B1" s="19"/>
      <c r="C1" s="20"/>
    </row>
    <row r="2" spans="1:3" ht="12.75">
      <c r="A2" s="22" t="s">
        <v>97</v>
      </c>
      <c r="B2" s="23" t="s">
        <v>98</v>
      </c>
      <c r="C2" s="22" t="s">
        <v>99</v>
      </c>
    </row>
    <row r="3" spans="1:3" ht="12.75">
      <c r="A3" s="21">
        <v>1</v>
      </c>
      <c r="B3" s="18" t="s">
        <v>40</v>
      </c>
      <c r="C3" s="21">
        <v>13</v>
      </c>
    </row>
    <row r="4" spans="1:3" ht="12.75">
      <c r="A4" s="21">
        <v>2</v>
      </c>
      <c r="B4" s="18" t="s">
        <v>41</v>
      </c>
      <c r="C4" s="21">
        <v>90</v>
      </c>
    </row>
    <row r="5" spans="1:3" ht="12.75">
      <c r="A5" s="21">
        <v>3</v>
      </c>
      <c r="B5" s="18" t="s">
        <v>42</v>
      </c>
      <c r="C5" s="21">
        <v>105</v>
      </c>
    </row>
    <row r="6" spans="1:3" ht="12.75">
      <c r="A6" s="21">
        <v>4</v>
      </c>
      <c r="B6" s="18" t="s">
        <v>43</v>
      </c>
      <c r="C6" s="21">
        <v>162</v>
      </c>
    </row>
    <row r="7" spans="1:3" ht="12.75">
      <c r="A7" s="21">
        <v>5</v>
      </c>
      <c r="B7" s="18" t="s">
        <v>44</v>
      </c>
      <c r="C7" s="21">
        <v>185</v>
      </c>
    </row>
    <row r="8" spans="1:3" ht="12.75">
      <c r="A8" s="21">
        <v>6</v>
      </c>
      <c r="B8" s="18" t="s">
        <v>117</v>
      </c>
      <c r="C8" s="21">
        <v>279</v>
      </c>
    </row>
    <row r="9" spans="1:3" ht="12.75">
      <c r="A9" s="21">
        <v>7</v>
      </c>
      <c r="B9" s="18" t="s">
        <v>46</v>
      </c>
      <c r="C9" s="21">
        <v>312</v>
      </c>
    </row>
    <row r="10" spans="1:3" ht="12.75">
      <c r="A10" s="21">
        <v>8</v>
      </c>
      <c r="B10" s="18" t="s">
        <v>47</v>
      </c>
      <c r="C10" s="21">
        <v>341</v>
      </c>
    </row>
    <row r="11" spans="1:3" ht="12.75">
      <c r="A11" s="21">
        <v>9</v>
      </c>
      <c r="B11" s="18" t="s">
        <v>48</v>
      </c>
      <c r="C11" s="21">
        <v>436</v>
      </c>
    </row>
    <row r="12" spans="1:3" ht="12.75">
      <c r="A12" s="21">
        <v>10</v>
      </c>
      <c r="B12" s="18" t="s">
        <v>49</v>
      </c>
      <c r="C12" s="21">
        <v>462</v>
      </c>
    </row>
    <row r="13" spans="1:3" ht="12.75">
      <c r="A13" s="21">
        <v>11</v>
      </c>
      <c r="B13" s="18" t="s">
        <v>50</v>
      </c>
      <c r="C13" s="21">
        <v>471</v>
      </c>
    </row>
    <row r="14" spans="1:3" ht="12.75">
      <c r="A14" s="21">
        <v>12</v>
      </c>
      <c r="B14" s="18" t="s">
        <v>51</v>
      </c>
      <c r="C14" s="21">
        <v>532</v>
      </c>
    </row>
    <row r="15" spans="1:3" ht="12.75">
      <c r="A15" s="21">
        <v>13</v>
      </c>
      <c r="B15" s="18" t="s">
        <v>52</v>
      </c>
      <c r="C15" s="21">
        <v>607</v>
      </c>
    </row>
    <row r="16" spans="1:3" ht="12.75">
      <c r="A16" s="21">
        <v>14</v>
      </c>
      <c r="B16" s="18" t="s">
        <v>53</v>
      </c>
      <c r="C16" s="21">
        <v>721</v>
      </c>
    </row>
    <row r="17" spans="1:3" ht="12.75">
      <c r="A17" s="21">
        <v>15</v>
      </c>
      <c r="B17" s="18" t="s">
        <v>54</v>
      </c>
      <c r="C17" s="21">
        <v>792</v>
      </c>
    </row>
    <row r="18" spans="1:3" ht="12.75">
      <c r="A18" s="21">
        <v>16</v>
      </c>
      <c r="B18" s="18" t="s">
        <v>118</v>
      </c>
      <c r="C18" s="21">
        <v>846</v>
      </c>
    </row>
    <row r="19" spans="1:3" ht="12.75">
      <c r="A19" s="21">
        <v>17</v>
      </c>
      <c r="B19" s="18" t="s">
        <v>55</v>
      </c>
      <c r="C19" s="21">
        <v>858</v>
      </c>
    </row>
    <row r="20" ht="12.75">
      <c r="C20" s="21"/>
    </row>
    <row r="21" ht="12.75">
      <c r="C21" s="21"/>
    </row>
    <row r="22" spans="2:3" ht="12.75">
      <c r="B22" s="19"/>
      <c r="C22" s="20"/>
    </row>
    <row r="23" ht="12.75">
      <c r="C23" s="21"/>
    </row>
    <row r="24" spans="1:3" ht="12.75">
      <c r="A24" s="21" t="s">
        <v>101</v>
      </c>
      <c r="B24" s="18" t="s">
        <v>57</v>
      </c>
      <c r="C24" s="21"/>
    </row>
    <row r="25" spans="1:3" ht="12.75">
      <c r="A25" s="21" t="s">
        <v>102</v>
      </c>
      <c r="B25" s="18" t="s">
        <v>58</v>
      </c>
      <c r="C25" s="21"/>
    </row>
    <row r="26" spans="1:3" ht="12.75">
      <c r="A26" s="21" t="s">
        <v>103</v>
      </c>
      <c r="B26" s="18" t="s">
        <v>59</v>
      </c>
      <c r="C26" s="21"/>
    </row>
    <row r="27" spans="1:3" ht="12.75">
      <c r="A27" s="21" t="s">
        <v>104</v>
      </c>
      <c r="B27" s="18" t="s">
        <v>60</v>
      </c>
      <c r="C27" s="21"/>
    </row>
    <row r="28" spans="1:3" ht="12.75">
      <c r="A28" s="21" t="s">
        <v>105</v>
      </c>
      <c r="B28" s="18" t="s">
        <v>61</v>
      </c>
      <c r="C28" s="21"/>
    </row>
    <row r="29" spans="1:3" ht="12.75">
      <c r="A29" s="21" t="s">
        <v>106</v>
      </c>
      <c r="B29" s="18" t="s">
        <v>62</v>
      </c>
      <c r="C29" s="21"/>
    </row>
    <row r="30" spans="1:3" ht="12.75">
      <c r="A30" s="21" t="s">
        <v>107</v>
      </c>
      <c r="B30" s="18" t="s">
        <v>63</v>
      </c>
      <c r="C30" s="21"/>
    </row>
    <row r="31" spans="1:3" ht="12.75">
      <c r="A31" s="21" t="s">
        <v>108</v>
      </c>
      <c r="B31" s="18" t="s">
        <v>64</v>
      </c>
      <c r="C31" s="21"/>
    </row>
    <row r="32" spans="1:3" ht="12.75">
      <c r="A32" s="21" t="s">
        <v>109</v>
      </c>
      <c r="B32" s="18" t="s">
        <v>65</v>
      </c>
      <c r="C32" s="21"/>
    </row>
    <row r="33" spans="1:3" ht="12.75">
      <c r="A33" s="21" t="s">
        <v>110</v>
      </c>
      <c r="B33" s="18" t="s">
        <v>66</v>
      </c>
      <c r="C33" s="2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Edwards</dc:creator>
  <cp:keywords/>
  <dc:description/>
  <cp:lastModifiedBy>Debbie Swider</cp:lastModifiedBy>
  <cp:lastPrinted>2005-08-23T17:07:20Z</cp:lastPrinted>
  <dcterms:created xsi:type="dcterms:W3CDTF">1999-01-15T14:34:45Z</dcterms:created>
  <dcterms:modified xsi:type="dcterms:W3CDTF">2005-08-23T17:07:42Z</dcterms:modified>
  <cp:category/>
  <cp:version/>
  <cp:contentType/>
  <cp:contentStatus/>
</cp:coreProperties>
</file>